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wopt2005" sheetId="1" r:id="rId1"/>
  </sheets>
  <externalReferences>
    <externalReference r:id="rId4"/>
  </externalReferences>
  <definedNames>
    <definedName name="_xlnm.Print_Titles" localSheetId="0">'wopt2005'!$A:$B,'wopt2005'!$1:$1</definedName>
    <definedName name="Motivering">'[1]Motivering'!$A$1:$A$4</definedName>
  </definedNames>
  <calcPr fullCalcOnLoad="1"/>
</workbook>
</file>

<file path=xl/sharedStrings.xml><?xml version="1.0" encoding="utf-8"?>
<sst xmlns="http://schemas.openxmlformats.org/spreadsheetml/2006/main" count="3113" uniqueCount="619">
  <si>
    <t>Nivra</t>
  </si>
  <si>
    <t>Hoofd</t>
  </si>
  <si>
    <t>NPS</t>
  </si>
  <si>
    <t>controller</t>
  </si>
  <si>
    <t>NV NOM, Investerings- en Ontwikkelingsmaatschappij voor Noord-Nederland</t>
  </si>
  <si>
    <t>plaatsvervangend directeur</t>
  </si>
  <si>
    <t>Open Universiteit Nederland</t>
  </si>
  <si>
    <t>universitair hoofddocent</t>
  </si>
  <si>
    <t>projectmanager</t>
  </si>
  <si>
    <t>hoogleraar</t>
  </si>
  <si>
    <t>voorzitter College van bestuur</t>
  </si>
  <si>
    <t>coördinator tentaminering</t>
  </si>
  <si>
    <t>docent</t>
  </si>
  <si>
    <t>Woningstichting De Woonplaats</t>
  </si>
  <si>
    <t>Medewerker woonservice</t>
  </si>
  <si>
    <t>Medewerker bedrijfsbureau</t>
  </si>
  <si>
    <t>Hoofd servicedienst</t>
  </si>
  <si>
    <t>Hoofd financiën</t>
  </si>
  <si>
    <t>Woningstichting Den Helder</t>
  </si>
  <si>
    <t>Woningstichting Eigen Haard</t>
  </si>
  <si>
    <t>Statutair directeur 1</t>
  </si>
  <si>
    <t>Statutair directeur 2</t>
  </si>
  <si>
    <t>Woningstichting Rochdale</t>
  </si>
  <si>
    <t>medewerker</t>
  </si>
  <si>
    <t>mederwerker</t>
  </si>
  <si>
    <t>Woningstichting SWS</t>
  </si>
  <si>
    <t>Woonmaatschappij WBO</t>
  </si>
  <si>
    <t>Woonstichting Lieven de Key</t>
  </si>
  <si>
    <t>Algemeen directeur/bestuurder</t>
  </si>
  <si>
    <t>Rayonmanager</t>
  </si>
  <si>
    <t>Directeur Principaal</t>
  </si>
  <si>
    <t>Wooonstichting Hertog Hendrik van Lotharingen</t>
  </si>
  <si>
    <t>Algemeen directeur-bestuurder</t>
  </si>
  <si>
    <t>ZIEKENHUISGROEP TWENTE</t>
  </si>
  <si>
    <t>Zilveren Kruis Ziekenfonds UA</t>
  </si>
  <si>
    <t>ZONNEBURG B.V.</t>
  </si>
  <si>
    <t>ZORGGROEP NOORD-LIMBURG</t>
  </si>
  <si>
    <t>Belastbaar jaarloon 2004</t>
  </si>
  <si>
    <t>Belastbaar jaarloon 2005</t>
  </si>
  <si>
    <t>Beloning 2004</t>
  </si>
  <si>
    <t>Beloning 2005</t>
  </si>
  <si>
    <t>Pensioen bijdrage 2004</t>
  </si>
  <si>
    <t>Pensioen bijdrage 2005</t>
  </si>
  <si>
    <t>Ontslag vergoeding</t>
  </si>
  <si>
    <t>Wageningen Universiteit</t>
  </si>
  <si>
    <t>wetenschapsfunctionaris</t>
  </si>
  <si>
    <t>UMC ST RADBOUD</t>
  </si>
  <si>
    <t>umc st. Radboud</t>
  </si>
  <si>
    <t>umc Groningen</t>
  </si>
  <si>
    <t xml:space="preserve">VRIJE UNIVERSITEIT </t>
  </si>
  <si>
    <t>umc Utrecht</t>
  </si>
  <si>
    <t>Leids UMC</t>
  </si>
  <si>
    <t>Hogeschool Utrecht</t>
  </si>
  <si>
    <t>voorzitter CvB</t>
  </si>
  <si>
    <t>lid CvB</t>
  </si>
  <si>
    <t>Hogeschool van Amsterdam</t>
  </si>
  <si>
    <t>Instituutsdirecteur</t>
  </si>
  <si>
    <t>lid college van bestuur</t>
  </si>
  <si>
    <t>Hogeschool van Arnhem en Nijmegen</t>
  </si>
  <si>
    <t>voorzitter College van Bestuur</t>
  </si>
  <si>
    <t>Hogeschool voor de Kunsten Utrecht</t>
  </si>
  <si>
    <t>Gemeente Ermelo (GL)</t>
  </si>
  <si>
    <t>Projectadviseur</t>
  </si>
  <si>
    <t>Gemeente Leiden (ZH)</t>
  </si>
  <si>
    <t>sectorhoofd Facilitaire Dienst</t>
  </si>
  <si>
    <t>Gemeente Mill en Sint Hubert (NB)</t>
  </si>
  <si>
    <t>Gemeente Rotterdam (ZH)</t>
  </si>
  <si>
    <t>algemeen directeur RET</t>
  </si>
  <si>
    <t>Oud-directeur</t>
  </si>
  <si>
    <t>Dienst voor het kadaster en de openbare registers</t>
  </si>
  <si>
    <t>TRIMBOS INSTITUUT STICHTING</t>
  </si>
  <si>
    <t>algemeen directeur</t>
  </si>
  <si>
    <t>TROS</t>
  </si>
  <si>
    <t>programmamedewerker 2</t>
  </si>
  <si>
    <t>Mediadirecteur</t>
  </si>
  <si>
    <t>Algemeen Directeur/Voorzitter</t>
  </si>
  <si>
    <t>programmamedewerker 3</t>
  </si>
  <si>
    <t>programmamedewerker 4</t>
  </si>
  <si>
    <t>programmamedewerker 5</t>
  </si>
  <si>
    <t>programmamedewerker 1</t>
  </si>
  <si>
    <t>Universiteit Leiden</t>
  </si>
  <si>
    <t>Adviseur projectbegeleiding Vastgoed</t>
  </si>
  <si>
    <t>Hoogleraar FWN</t>
  </si>
  <si>
    <t>Universiteit Maastricht</t>
  </si>
  <si>
    <t>hoogleraar 2</t>
  </si>
  <si>
    <t>universitair docent</t>
  </si>
  <si>
    <t>universitair hoofddocent 1</t>
  </si>
  <si>
    <t>onderzoeker</t>
  </si>
  <si>
    <t>universitair docent 1</t>
  </si>
  <si>
    <t>secretaresse 4</t>
  </si>
  <si>
    <t>universitair hoofddocent 2</t>
  </si>
  <si>
    <t>ondersteunend beheers functionaris</t>
  </si>
  <si>
    <t>Universiteit Twente</t>
  </si>
  <si>
    <t>Hoogleraar (5)</t>
  </si>
  <si>
    <t>Technisch Medewerker (4)</t>
  </si>
  <si>
    <t>Financieel Administratief Medewerker (3)</t>
  </si>
  <si>
    <t>Technicus (2)</t>
  </si>
  <si>
    <t>CvB (1)</t>
  </si>
  <si>
    <t>CvB (2)</t>
  </si>
  <si>
    <t>CvB (3)</t>
  </si>
  <si>
    <t>Medewerker Onderzoek (1)</t>
  </si>
  <si>
    <t>Universiteit Utrecht</t>
  </si>
  <si>
    <t>Universitair docent</t>
  </si>
  <si>
    <t>Raad van State</t>
  </si>
  <si>
    <t>Adviseur</t>
  </si>
  <si>
    <t>Senior Jurist</t>
  </si>
  <si>
    <t>Eerste Kamer der Staten Generaal</t>
  </si>
  <si>
    <t>Hoofd Griffie</t>
  </si>
  <si>
    <t>OPTA</t>
  </si>
  <si>
    <t>Brabantse Ontwikkelingsmaatschappij NV</t>
  </si>
  <si>
    <t>Statutair Directeur</t>
  </si>
  <si>
    <t>personeelsfunctionaris</t>
  </si>
  <si>
    <t>Raad van Bestuur</t>
  </si>
  <si>
    <t>Centraal Orgaan Opvang Asielzoekers</t>
  </si>
  <si>
    <t>Senior Beleidsmedewerker</t>
  </si>
  <si>
    <t>Communicatie Adviseur</t>
  </si>
  <si>
    <t>Manager Opvang</t>
  </si>
  <si>
    <t>Christelijke Hogeschool Windesheim</t>
  </si>
  <si>
    <t>vice-voorzitter CvB</t>
  </si>
  <si>
    <t>secretaris CvB</t>
  </si>
  <si>
    <t>College Sanering Zorginstellingen</t>
  </si>
  <si>
    <t>secretaris/directeur</t>
  </si>
  <si>
    <t>De Friesland Zorgverzekeraar UA</t>
  </si>
  <si>
    <t>de Mondriaan onderwijsgroep</t>
  </si>
  <si>
    <t>Docent</t>
  </si>
  <si>
    <t>Stichting Com-wonen</t>
  </si>
  <si>
    <t>Stichting Corporatieholding Friesland</t>
  </si>
  <si>
    <t>Voorzitter RvB</t>
  </si>
  <si>
    <t>directeur bestuurder</t>
  </si>
  <si>
    <t>Stichting de Nieuwe Unie</t>
  </si>
  <si>
    <t>Stichting Energieonderzoek Centrum Nederland</t>
  </si>
  <si>
    <t>Stichting Fontys</t>
  </si>
  <si>
    <t>Stichting Heliomare</t>
  </si>
  <si>
    <t>Stichting Inschrijving Eigen Vervoer</t>
  </si>
  <si>
    <t>Stichting Maasdelta Groep</t>
  </si>
  <si>
    <t>Directeur bestuurder</t>
  </si>
  <si>
    <t>STG MEDISCH CENTRUM HAAGLANDEN</t>
  </si>
  <si>
    <t>Stg OSG Piter Jelles</t>
  </si>
  <si>
    <t>schooldirecteur</t>
  </si>
  <si>
    <t>Stg Savantis, KBB</t>
  </si>
  <si>
    <t>STG Sensire &amp; Thuiszorg Groningen</t>
  </si>
  <si>
    <t>STG SEVERINUS</t>
  </si>
  <si>
    <t>STG SIZA DORP GROEP</t>
  </si>
  <si>
    <t>raad van bestuur</t>
  </si>
  <si>
    <t>STG ZORGGROEP NOORDERBREEDTE</t>
  </si>
  <si>
    <t>STG ZORGGROEP WATERWEG-NOORD</t>
  </si>
  <si>
    <t>STG ZOZIJN</t>
  </si>
  <si>
    <t>bestuurder</t>
  </si>
  <si>
    <t>STG ZUIDOOSTZORG</t>
  </si>
  <si>
    <t>Stichting 1nP</t>
  </si>
  <si>
    <t>Stichting Acantus Groep</t>
  </si>
  <si>
    <t>Stichting Arcus College</t>
  </si>
  <si>
    <t>administrateur</t>
  </si>
  <si>
    <t>Stichting Stadswonen</t>
  </si>
  <si>
    <t>Stichting Standvast Wonen</t>
  </si>
  <si>
    <t>Stichting Talis</t>
  </si>
  <si>
    <t>Directeur-bestuurder</t>
  </si>
  <si>
    <t>Stichting TBV Wonen</t>
  </si>
  <si>
    <t>Stichting Vestia Groep</t>
  </si>
  <si>
    <t>directeur financiën &amp; control</t>
  </si>
  <si>
    <t>directeur projectorganisatie</t>
  </si>
  <si>
    <t>directeur beleid</t>
  </si>
  <si>
    <t>voozitter raad van bestuur</t>
  </si>
  <si>
    <t>Stichting Volkshuisvesting Arnhem</t>
  </si>
  <si>
    <t>Stichting Weller Wonen</t>
  </si>
  <si>
    <t>Stichting Wonen Limburg</t>
  </si>
  <si>
    <t>directeur Vastgoed</t>
  </si>
  <si>
    <t>Stichting Wonen Zuid</t>
  </si>
  <si>
    <t>Voorzitter raad van bestuur</t>
  </si>
  <si>
    <t>Stichting Woningbedrijf Rotterdam</t>
  </si>
  <si>
    <t>bestuurslid</t>
  </si>
  <si>
    <t>Adviseur bestuur</t>
  </si>
  <si>
    <t>bestuursvoorzitter</t>
  </si>
  <si>
    <t>Ministerie van Buitenlandse Zaken</t>
  </si>
  <si>
    <t>Chef de poste</t>
  </si>
  <si>
    <t>Consul-Generaal</t>
  </si>
  <si>
    <t>Hoofd behandelbeleid</t>
  </si>
  <si>
    <t>project directeur</t>
  </si>
  <si>
    <t>sr. Beleidsmedewerker</t>
  </si>
  <si>
    <t>coordinator</t>
  </si>
  <si>
    <t>plv. directeur</t>
  </si>
  <si>
    <t>sr. Adviseur</t>
  </si>
  <si>
    <t>sr. Consulent</t>
  </si>
  <si>
    <t>Lid raad van bestuur</t>
  </si>
  <si>
    <t>Radboud Universiteit Nijmegen</t>
  </si>
  <si>
    <t>Rector Magnificus Radboud Universiteit Nijmegen</t>
  </si>
  <si>
    <t>Rijksuniversiteit Groningen</t>
  </si>
  <si>
    <t>Universitair hoofddocent 1</t>
  </si>
  <si>
    <t>Onderwijs-/Onderzoekmedewerker 2</t>
  </si>
  <si>
    <t>Docent 3</t>
  </si>
  <si>
    <t>Universitair docent 1</t>
  </si>
  <si>
    <t>Hoogleraar 2</t>
  </si>
  <si>
    <t>Docent 1</t>
  </si>
  <si>
    <t>Hoogleraar 1</t>
  </si>
  <si>
    <t>Afdelingshoofd 1</t>
  </si>
  <si>
    <t>Informatie-/Collectiespecialist 1</t>
  </si>
  <si>
    <t>Technicus O &amp; O 3</t>
  </si>
  <si>
    <t>Technicus O &amp; O 4</t>
  </si>
  <si>
    <t>Technicus O &amp; O 2</t>
  </si>
  <si>
    <t>Docent 2</t>
  </si>
  <si>
    <t>Hoofd instrumentmakerij</t>
  </si>
  <si>
    <t>RNWO</t>
  </si>
  <si>
    <t>Dir. Fin.&amp;logistiek (tot jan05) : Algemeen Directeur (vanaf jan 05)</t>
  </si>
  <si>
    <t>Algemeen directeur (tot jan 2005)</t>
  </si>
  <si>
    <t>ROC Albeda College</t>
  </si>
  <si>
    <t>ROC Amsterdam e.o.</t>
  </si>
  <si>
    <t>voorzitter  college bestuur</t>
  </si>
  <si>
    <t>opleidingsmanager</t>
  </si>
  <si>
    <t>ROC Friesland College</t>
  </si>
  <si>
    <t>Vice-Voorzitter van College van Bestuur</t>
  </si>
  <si>
    <t>ROC West-Brabant</t>
  </si>
  <si>
    <t>ROC Zeeland</t>
  </si>
  <si>
    <t>Directeur-Bestuurder</t>
  </si>
  <si>
    <t>Stichting Philadelphia Zorg</t>
  </si>
  <si>
    <t>vice-voorzitter Raad van Bestuur</t>
  </si>
  <si>
    <t>Bestuursvoorzitter</t>
  </si>
  <si>
    <t>Stichting BO-EX '91</t>
  </si>
  <si>
    <t>J.J.G.M. Klinkenberg</t>
  </si>
  <si>
    <t>?</t>
  </si>
  <si>
    <t>Academisch Medisch Centrum</t>
  </si>
  <si>
    <t>Voorzitter ad interim</t>
  </si>
  <si>
    <t>Voorzitter (dienstverband beëindigd)</t>
  </si>
  <si>
    <t>Nederlands Loodswezen BV</t>
  </si>
  <si>
    <t>Nederlandse Org. toeg. natuurwetenschappelijk onderzoek (TNO)</t>
  </si>
  <si>
    <t>directeur Kerngebied</t>
  </si>
  <si>
    <t>directeur kerngebied</t>
  </si>
  <si>
    <t>Directeur operationele unit</t>
  </si>
  <si>
    <t>directeur operationele unit</t>
  </si>
  <si>
    <t>directeur Staforgaan</t>
  </si>
  <si>
    <t>senior technology advisor</t>
  </si>
  <si>
    <t>Directeur kerngebied</t>
  </si>
  <si>
    <t>directeur staforgaan</t>
  </si>
  <si>
    <t>Lid Raad van Bestuur met speciale opdrachten</t>
  </si>
  <si>
    <t>Lid  Raad van Bestuur</t>
  </si>
  <si>
    <t>Lid Raad van Bestuur met bijzondere opdrachten</t>
  </si>
  <si>
    <t>VIECURI MEDISCH CENTRUM VOOR NOORD-LIMBURG</t>
  </si>
  <si>
    <t>VRIJE UNIVERSITEIT DIENST FINANCIEN EN PERSONEEL/CBB</t>
  </si>
  <si>
    <t>Universitair docent Kunst en Cultuur</t>
  </si>
  <si>
    <t>Technicus fijnmechanica/glastechniek</t>
  </si>
  <si>
    <t>Universitair docent Oudheid</t>
  </si>
  <si>
    <t>Universitair hoofddocent geschiedenis</t>
  </si>
  <si>
    <t>Docent moderne talen en cultuur</t>
  </si>
  <si>
    <t>Beleidsdirecteur</t>
  </si>
  <si>
    <t>Docent N&amp;S Onderwijs</t>
  </si>
  <si>
    <t>Universitair hoofddocent hydrologie</t>
  </si>
  <si>
    <t>Hoofd instrumentele dienst</t>
  </si>
  <si>
    <t>Universitair hoofddocent biochemie &amp; moleculaire biologie</t>
  </si>
  <si>
    <t>Waterschap Peel en Maasvallei (LB)</t>
  </si>
  <si>
    <t>secretaris-directeur</t>
  </si>
  <si>
    <t>Wilhelmina Ziekenhuis Assen</t>
  </si>
  <si>
    <t>anesthesist</t>
  </si>
  <si>
    <t>Woningbouwvereniging Smilde""</t>
  </si>
  <si>
    <t>Technisch direkteur</t>
  </si>
  <si>
    <t>Financieel direkteur</t>
  </si>
  <si>
    <t>Woningbouwvereniging de Kombinatie</t>
  </si>
  <si>
    <t>financ adm medewerker</t>
  </si>
  <si>
    <t>Woningbouwvereniging Het Oosten</t>
  </si>
  <si>
    <t>Stichting Woonvisie</t>
  </si>
  <si>
    <t>Stichting Woonzorg Nederland</t>
  </si>
  <si>
    <t>Medewerker Salarisadministratie</t>
  </si>
  <si>
    <t>Stichting YMERE</t>
  </si>
  <si>
    <t>SWZ</t>
  </si>
  <si>
    <t>Chef huishoudelijke dienst</t>
  </si>
  <si>
    <t>Verkoper</t>
  </si>
  <si>
    <t>Afdelingschef</t>
  </si>
  <si>
    <t>Adjunct directeur</t>
  </si>
  <si>
    <t>Syntens</t>
  </si>
  <si>
    <t>Sr. Adviseur</t>
  </si>
  <si>
    <t>TALANT ZORG EN ONDERSTEUNING</t>
  </si>
  <si>
    <t>Vice-voorzitter RvB</t>
  </si>
  <si>
    <t>Technische Universiteit Eindhoven</t>
  </si>
  <si>
    <t>TenneT TSO B.V.</t>
  </si>
  <si>
    <t>algemeen statutair directeur</t>
  </si>
  <si>
    <t>onderwijskundig specialist</t>
  </si>
  <si>
    <t>laboratorium specialist</t>
  </si>
  <si>
    <t>Universitair Hoofddocent</t>
  </si>
  <si>
    <t>Medewerker OW/OZ ondersteuning</t>
  </si>
  <si>
    <t>Rector Magnificus</t>
  </si>
  <si>
    <t>Lid CvB</t>
  </si>
  <si>
    <t>Medewerker management ondersteuning</t>
  </si>
  <si>
    <t>Medewerker administratieve ondersteuning</t>
  </si>
  <si>
    <t>Universiteit van Amsterdam</t>
  </si>
  <si>
    <t>ondersteuner ict</t>
  </si>
  <si>
    <t>intern accountant</t>
  </si>
  <si>
    <t>medewerker front office</t>
  </si>
  <si>
    <t>medewerker interne dienst</t>
  </si>
  <si>
    <t>beleidsmedewerker</t>
  </si>
  <si>
    <t>p&amp;o-adviseur</t>
  </si>
  <si>
    <t>administratief medewerker</t>
  </si>
  <si>
    <t>portier-receptionist-telefonist</t>
  </si>
  <si>
    <t>medewerker drukkerij en repro</t>
  </si>
  <si>
    <t>rector magnificus UvA en bestuurder HvA</t>
  </si>
  <si>
    <t>bestuursvoorzitter UvA en HvA</t>
  </si>
  <si>
    <t>medewerker p&amp;o</t>
  </si>
  <si>
    <t>manager</t>
  </si>
  <si>
    <t>jurist</t>
  </si>
  <si>
    <t>procescoördinator</t>
  </si>
  <si>
    <t>Universiteit van Tilburg</t>
  </si>
  <si>
    <t>hoogleraar/decaan</t>
  </si>
  <si>
    <t>19 medewerkers</t>
  </si>
  <si>
    <t>UWV</t>
  </si>
  <si>
    <t>voorzitter RvB</t>
  </si>
  <si>
    <t>lid RvB</t>
  </si>
  <si>
    <t>directeur premie en toezicht</t>
  </si>
  <si>
    <t>directeur HRM</t>
  </si>
  <si>
    <t>directeur WW</t>
  </si>
  <si>
    <t>directeur communicatie &amp; clientenparticipatie</t>
  </si>
  <si>
    <t>VARA</t>
  </si>
  <si>
    <t>Bestuurder/Algemeen directeur</t>
  </si>
  <si>
    <t>Programmamedewerker</t>
  </si>
  <si>
    <t>Ver Ons Midd Ond</t>
  </si>
  <si>
    <t>Stichting Portaal</t>
  </si>
  <si>
    <t>Bestuurder tot 1/2 / Functionaris afdeling bestuur vanaf 1/2</t>
  </si>
  <si>
    <t>Directeur Vastgoed</t>
  </si>
  <si>
    <t>Directeur Financien &amp; Control</t>
  </si>
  <si>
    <t>Stichting Rivierduinen</t>
  </si>
  <si>
    <t>Voorzittter van de Raad van Bestuur (in geheel 2004 van rechtsvoorganger Stichting Rijngeest Groep)</t>
  </si>
  <si>
    <t>Stichting ROC Eindhoven</t>
  </si>
  <si>
    <t>Voorzitter CvB</t>
  </si>
  <si>
    <t>Lid CvB (plv. vz)</t>
  </si>
  <si>
    <t>alg. studie-adviseur / medewerker studicentrum</t>
  </si>
  <si>
    <t>lid College van bestuur</t>
  </si>
  <si>
    <t>OWM OZ Zorgverzekeringen UA</t>
  </si>
  <si>
    <t>lid Raad van Bestuur</t>
  </si>
  <si>
    <t>directeur/bestuurder</t>
  </si>
  <si>
    <t>Stichting Wooncom</t>
  </si>
  <si>
    <t>Stichting Woongroep Holland</t>
  </si>
  <si>
    <t>Stichting WoonInvest</t>
  </si>
  <si>
    <t>Stichting Woonmaatschappij Maasland</t>
  </si>
  <si>
    <t>Stichting Woonpunt</t>
  </si>
  <si>
    <t>directeur concernstaf</t>
  </si>
  <si>
    <t>Chief Executive ATM</t>
  </si>
  <si>
    <t>Chief Operating Officer</t>
  </si>
  <si>
    <t>Chief Executive Officer</t>
  </si>
  <si>
    <t>Program Manager/verkeersleider</t>
  </si>
  <si>
    <t>Menzis ZOrg en Inkomen</t>
  </si>
  <si>
    <t>Directeur Marketing</t>
  </si>
  <si>
    <t>Lid RvB</t>
  </si>
  <si>
    <t>Directeur Financien</t>
  </si>
  <si>
    <t>Directeur Ardyn</t>
  </si>
  <si>
    <t>Directeur Sales</t>
  </si>
  <si>
    <t>Directeur Zorg</t>
  </si>
  <si>
    <t>Directeur Frontoffice</t>
  </si>
  <si>
    <t>Directeur Backoffice</t>
  </si>
  <si>
    <t>Ministerie van Algemene Zaken</t>
  </si>
  <si>
    <t>Directeur-generaal</t>
  </si>
  <si>
    <t>Secretaris-generaal</t>
  </si>
  <si>
    <t>Automatiseringsdeskundige</t>
  </si>
  <si>
    <t>Ministerie van Binnenlandse Zaken en Koninkrijksrelaties</t>
  </si>
  <si>
    <t>Secretaris Generaal</t>
  </si>
  <si>
    <t>directeur-generaal Veiligheid</t>
  </si>
  <si>
    <t>directeur-generaal voor de ABD</t>
  </si>
  <si>
    <t>medewerker communicatie</t>
  </si>
  <si>
    <t>Ministerie van Economische Zaken</t>
  </si>
  <si>
    <t>secretaris-generaal</t>
  </si>
  <si>
    <t>Gemeente Waddinxveen (ZH)</t>
  </si>
  <si>
    <t>Beleidsmedewerker Civieltechniek</t>
  </si>
  <si>
    <t>Beleidsmedewerker recreatie en welzijn</t>
  </si>
  <si>
    <t>Gemeente Wierden (OV)</t>
  </si>
  <si>
    <t>hoofd hoofdafdeling Zorg</t>
  </si>
  <si>
    <t>GGD AMSTERDAM</t>
  </si>
  <si>
    <t>Algemeen Directeur</t>
  </si>
  <si>
    <t>Hogeschool Helicon Onderwijs vanuit antroposofie</t>
  </si>
  <si>
    <t>(voormalig) voorzitter College van Bestuur</t>
  </si>
  <si>
    <t>Hogeschool INHOLLAND</t>
  </si>
  <si>
    <t>technisch specialist</t>
  </si>
  <si>
    <t>stafmedewerker</t>
  </si>
  <si>
    <t>Academisch Medisch Specialist</t>
  </si>
  <si>
    <t>Klinisch/bio academisch medew.</t>
  </si>
  <si>
    <t>VU medisch centrum</t>
  </si>
  <si>
    <t>Academisch Ziekenhuis Maastricht</t>
  </si>
  <si>
    <t>ACAD.MED.SPEC.</t>
  </si>
  <si>
    <t>RVB</t>
  </si>
  <si>
    <t>KLIN. CHEMICUS</t>
  </si>
  <si>
    <t>Acad Medisch Specialist</t>
  </si>
  <si>
    <t>statutair bestuurder</t>
  </si>
  <si>
    <t>Voormalig lid Raad van Bestuur (adviseur Raad van Bestuur)</t>
  </si>
  <si>
    <t>EO</t>
  </si>
  <si>
    <t>directeur/presentator</t>
  </si>
  <si>
    <t>-</t>
  </si>
  <si>
    <t>Gemeente Alphen a/d Rijn (ZH)</t>
  </si>
  <si>
    <t>afdelingshoofd</t>
  </si>
  <si>
    <t>Gemeente Amsterdam (NH)</t>
  </si>
  <si>
    <t>Directeur P&amp;O Gemeentelijk Vervoerbedrijf</t>
  </si>
  <si>
    <t>Directeur Vervoer Gemeentelijk Vervoerbedrijf</t>
  </si>
  <si>
    <t>Directeur Techniek Gemeentelijk Vervoerbedrijf</t>
  </si>
  <si>
    <t>(toenmalige) algemeen directeur van de (voormalige) Sociale Dienst Amsterdam</t>
  </si>
  <si>
    <t>De algemeen directeur Gemeentelijk Vervoerbedrijf</t>
  </si>
  <si>
    <t>Planoloog</t>
  </si>
  <si>
    <t>Directeur GG&amp;GD</t>
  </si>
  <si>
    <t>Gemeente Barendrecht (ZH)</t>
  </si>
  <si>
    <t>Gemeentesecretaris</t>
  </si>
  <si>
    <t>Gemeente Borsele (ZL)</t>
  </si>
  <si>
    <t>concerncontroller</t>
  </si>
  <si>
    <t>Gemeente Den Helder (NH)</t>
  </si>
  <si>
    <t>Beleidsmedewerker</t>
  </si>
  <si>
    <t>Gemeente Dordrecht (ZH)</t>
  </si>
  <si>
    <t>Hoofd uitvoering</t>
  </si>
  <si>
    <t>Overig personeel</t>
  </si>
  <si>
    <t>Hoofduitvoerder</t>
  </si>
  <si>
    <t>Afdelingshoofd</t>
  </si>
  <si>
    <t>Programmadirecteur</t>
  </si>
  <si>
    <t>Gemeente Drechterland (NH)</t>
  </si>
  <si>
    <t>Sectorhoofd sector Samenleving</t>
  </si>
  <si>
    <t>AZIVO Algemeen Ziekenfonds De Volharding UA</t>
  </si>
  <si>
    <t>Belastingdienst</t>
  </si>
  <si>
    <t>Teamleider</t>
  </si>
  <si>
    <t>BNN</t>
  </si>
  <si>
    <t>Stichting Autoriteit Financiële markten</t>
  </si>
  <si>
    <t>Sint Liduinastichting</t>
  </si>
  <si>
    <t>Directeur Beheer</t>
  </si>
  <si>
    <t>SOCIALE VERZEKERINGSBANK</t>
  </si>
  <si>
    <t>SpiritWonen</t>
  </si>
  <si>
    <t>directeur-bestuurder</t>
  </si>
  <si>
    <t>St. het Rijksmuseum</t>
  </si>
  <si>
    <t>hoofddirecteur</t>
  </si>
  <si>
    <t>St.Epilepsie Instellingen Nederland</t>
  </si>
  <si>
    <t>Raad v. Bestuur</t>
  </si>
  <si>
    <t>Stadsherstel Amsterdam N.V.</t>
  </si>
  <si>
    <t>STG ABRONA</t>
  </si>
  <si>
    <t>STG ALATUS</t>
  </si>
  <si>
    <t>Lid College van Bestuur</t>
  </si>
  <si>
    <t>Vice voorzitter College van Bestuur</t>
  </si>
  <si>
    <t>STG AMSTERDAM THUISZORG</t>
  </si>
  <si>
    <t>Voorzitter Raad ven Bestuur</t>
  </si>
  <si>
    <t>STG CATHARINA-ZIEKENHUIS</t>
  </si>
  <si>
    <t>STG GGZ DIJK EN DUIN</t>
  </si>
  <si>
    <t>Patrimoiums Woningstichting te Delfshaven</t>
  </si>
  <si>
    <t>Directeur - Bestuurder</t>
  </si>
  <si>
    <t>ProRail BV</t>
  </si>
  <si>
    <t>Publieke omroep</t>
  </si>
  <si>
    <t>Presentator</t>
  </si>
  <si>
    <t>Senior Consultant</t>
  </si>
  <si>
    <t>Hoofdredacteur</t>
  </si>
  <si>
    <t>R.K. Woningstichting Ons Huis""</t>
  </si>
  <si>
    <t>Directeur/bestuurder</t>
  </si>
  <si>
    <t>Raad van Toezicht Wageningen Universiteit en Researchcentrum College van Bestuur Stichting DLO/Wageningen Universiteit</t>
  </si>
  <si>
    <t>Hoogleraar</t>
  </si>
  <si>
    <t>Directeur onderdeel</t>
  </si>
  <si>
    <t>TU Delft</t>
  </si>
  <si>
    <t>1e medewerker financiele admin</t>
  </si>
  <si>
    <t>Administrateur 1</t>
  </si>
  <si>
    <t>Administrateur 4</t>
  </si>
  <si>
    <t>Administratief medewerker 1</t>
  </si>
  <si>
    <t>Afdelingshoofd 2</t>
  </si>
  <si>
    <t>Afdelingshoofd 3</t>
  </si>
  <si>
    <t>Arbo/milieuadviseur</t>
  </si>
  <si>
    <t>Beheerder ICT 1</t>
  </si>
  <si>
    <t>Beheerder ICT 2</t>
  </si>
  <si>
    <t>Beheerder ICT 3</t>
  </si>
  <si>
    <t>Beheerder ICT 4</t>
  </si>
  <si>
    <t>Beheerder ICT 5</t>
  </si>
  <si>
    <t>Beheertechnicus 1</t>
  </si>
  <si>
    <t>Beheertechnicus 2</t>
  </si>
  <si>
    <t>Beleidsmedewerker 1</t>
  </si>
  <si>
    <t>Beleidsmedewerker 2</t>
  </si>
  <si>
    <t>Beleidsmedewerker 4</t>
  </si>
  <si>
    <t>Bibliotheektechnisch medw. 1</t>
  </si>
  <si>
    <t>Communicatieadviseur 2</t>
  </si>
  <si>
    <t>Communicatiemedewerker 1</t>
  </si>
  <si>
    <t>Consultant ICT 2</t>
  </si>
  <si>
    <t>Coordinator</t>
  </si>
  <si>
    <t>Directeur bedrijfsvoering 3</t>
  </si>
  <si>
    <t>Directeur dienst 1</t>
  </si>
  <si>
    <t>Directeur dienst 2</t>
  </si>
  <si>
    <t>Elektronica ontwerper</t>
  </si>
  <si>
    <t>Facilitair accountmanager 1</t>
  </si>
  <si>
    <t>Informatie-/Collectiespec. 1</t>
  </si>
  <si>
    <t>Informatie-/Collectiespec. 3</t>
  </si>
  <si>
    <t>Inkoopmedewerker 1</t>
  </si>
  <si>
    <t>Inkoopmedewerker 2</t>
  </si>
  <si>
    <t>Laboratorium medewerker</t>
  </si>
  <si>
    <t>Logistiek medewerker 1</t>
  </si>
  <si>
    <t>Medewerker bureau buitenland 1</t>
  </si>
  <si>
    <t>Medewerker frontoffice 1</t>
  </si>
  <si>
    <t>Medewerker frontoffice 2</t>
  </si>
  <si>
    <t>Medewerker frontoffice 3</t>
  </si>
  <si>
    <t>Medewerker interne dienst 1</t>
  </si>
  <si>
    <t>Medewerker OBP</t>
  </si>
  <si>
    <t>Medewerker studentenzaken 2</t>
  </si>
  <si>
    <t>Medw. admin. proc. en syst. 1</t>
  </si>
  <si>
    <t>Medw. Audiov. techniek</t>
  </si>
  <si>
    <t>Medw. best. informatievz. 1</t>
  </si>
  <si>
    <t>Medw. drukkerij en repro 1</t>
  </si>
  <si>
    <t>Medw. drukkerij en repro 2</t>
  </si>
  <si>
    <t>Medw. drukkerij en repro 3</t>
  </si>
  <si>
    <t>Medw. onderwijsontwikkeling 2</t>
  </si>
  <si>
    <t>Ondersteuner ICT 2</t>
  </si>
  <si>
    <t>Ondersteuner ICT 3</t>
  </si>
  <si>
    <t>Onderwijs-/Onderzoeksass. 2</t>
  </si>
  <si>
    <t>Onderwijs-/Onderzoeksmedw. 1</t>
  </si>
  <si>
    <t>Onderwijs-/Onderzoeksmedw. 2</t>
  </si>
  <si>
    <t>Onderwijs-/Onderzoeksmedw. 3</t>
  </si>
  <si>
    <t>Onderwijs-/Onderzoeksmedw. 4</t>
  </si>
  <si>
    <t>Onderzoeker 3</t>
  </si>
  <si>
    <t>Ontwikkelaar ICT 2</t>
  </si>
  <si>
    <t>Ontwikkelaar ICT 3</t>
  </si>
  <si>
    <t>Operationeel technicus 2</t>
  </si>
  <si>
    <t>Operationeel technicus 4</t>
  </si>
  <si>
    <t>P&amp;O adviseur 3</t>
  </si>
  <si>
    <t>President</t>
  </si>
  <si>
    <t>Procescoordinator ICT 1</t>
  </si>
  <si>
    <t>Projectleider 1</t>
  </si>
  <si>
    <t>Projectmanager 2</t>
  </si>
  <si>
    <t>Projectmanager 3</t>
  </si>
  <si>
    <t>Projectmanager 4</t>
  </si>
  <si>
    <t>Rector magnificus</t>
  </si>
  <si>
    <t>Redacteur 1</t>
  </si>
  <si>
    <t>Redacteur 5</t>
  </si>
  <si>
    <t>Secretaresse 2</t>
  </si>
  <si>
    <t>Secretaris 3</t>
  </si>
  <si>
    <t>Software ondersteuner 2e lijn</t>
  </si>
  <si>
    <t>Techn. Fac. bestandsbeh. 2</t>
  </si>
  <si>
    <t>Technicus O&amp;O</t>
  </si>
  <si>
    <t>Technicus O&amp;O gebonden - pr.O2</t>
  </si>
  <si>
    <t>Technisch projectmedewerker 2</t>
  </si>
  <si>
    <t>Timmerman</t>
  </si>
  <si>
    <t>Universitair docent 2</t>
  </si>
  <si>
    <t>Universitair hoofddocent</t>
  </si>
  <si>
    <t>Verkoopmedewerker 2</t>
  </si>
  <si>
    <t>Vertaler/Tolk 2</t>
  </si>
  <si>
    <t>Vertrouwenspersoon 3</t>
  </si>
  <si>
    <t>Vice President</t>
  </si>
  <si>
    <t>Wetenschappelijk informatiespe</t>
  </si>
  <si>
    <t>Organisatie</t>
  </si>
  <si>
    <t>Functienaam</t>
  </si>
  <si>
    <t>Voorzitter</t>
  </si>
  <si>
    <t>directeur</t>
  </si>
  <si>
    <t>AGIS Zorgverzekeringen</t>
  </si>
  <si>
    <t>Hoofd Research en Development</t>
  </si>
  <si>
    <t>Manager Servicepunten Buitenland</t>
  </si>
  <si>
    <t>Minister</t>
  </si>
  <si>
    <t>ambtenaar</t>
  </si>
  <si>
    <t>Directeur-generaal c.q. Voorzitter Raad van Bestuur</t>
  </si>
  <si>
    <t>Ministerie van Financiën</t>
  </si>
  <si>
    <t>Secretaris-Generaal</t>
  </si>
  <si>
    <t>Ministerie van Justitie</t>
  </si>
  <si>
    <t>Bestuurder particuliere tbs-kliniek</t>
  </si>
  <si>
    <t>Ministerie van Landbouw, Natuur en Voedselkwaliteit</t>
  </si>
  <si>
    <t>Ministerie van Onderwijs, Cultuur en Wetenschappen</t>
  </si>
  <si>
    <t>Auditor</t>
  </si>
  <si>
    <t>Ministerie van Sociale Zaken en Werkgelegenheid</t>
  </si>
  <si>
    <t>Inspecteur</t>
  </si>
  <si>
    <t>Manager</t>
  </si>
  <si>
    <t>Medewerker</t>
  </si>
  <si>
    <t>Ministerie van Verkeer en Waterstaat</t>
  </si>
  <si>
    <t>Projectmanager</t>
  </si>
  <si>
    <t>Coördinator</t>
  </si>
  <si>
    <t>Plv Directeur-Generaal</t>
  </si>
  <si>
    <t>Programmaleider</t>
  </si>
  <si>
    <t>Ministerie van Volksgezondheid, Welzijn en Sport</t>
  </si>
  <si>
    <t>Onderzoeker RIVM / Medisch specialist</t>
  </si>
  <si>
    <t>Inspecteur-generaal</t>
  </si>
  <si>
    <t>Ministerie van Volkshuisvesting, Ruimtelijke Ordening en Milieubeheer</t>
  </si>
  <si>
    <t>Ambtelijk Secretaris</t>
  </si>
  <si>
    <t>NCRV</t>
  </si>
  <si>
    <t>academisch medisch specialist</t>
  </si>
  <si>
    <t>deskundigheidsbegeleider</t>
  </si>
  <si>
    <t>project medewerker</t>
  </si>
  <si>
    <t>Directeur Marketing en Verkoop</t>
  </si>
  <si>
    <t>Lid Raad van bestuur</t>
  </si>
  <si>
    <t>Lid Raad van Bestuur</t>
  </si>
  <si>
    <t>Voorzitter Raad van Bestuur</t>
  </si>
  <si>
    <t>Algemene Rekenkamer</t>
  </si>
  <si>
    <t>Onderzoeker</t>
  </si>
  <si>
    <t>Senior onderzoeker</t>
  </si>
  <si>
    <t>ALTRECHT GEESTELYKE GEZONDHEIDSZORG</t>
  </si>
  <si>
    <t>voorzitter raad van bestuur</t>
  </si>
  <si>
    <t>lid raad van bestuur</t>
  </si>
  <si>
    <t>AMPHIA STICHTING</t>
  </si>
  <si>
    <t>Bestuurder</t>
  </si>
  <si>
    <t>Amsterdamse Hogeschool voor de Kunsten</t>
  </si>
  <si>
    <t>Voorzitter College van Bestuur</t>
  </si>
  <si>
    <t>Directeur</t>
  </si>
  <si>
    <t>AOC Oost</t>
  </si>
  <si>
    <t>lid College van Bestuur</t>
  </si>
  <si>
    <t>Algemeen directeur</t>
  </si>
  <si>
    <t>Avans Hogeschool</t>
  </si>
  <si>
    <t>voorzitter Raad van Bestuur</t>
  </si>
  <si>
    <t>OWM Zorgverzekeraar Trias UA</t>
  </si>
  <si>
    <t>directeur / voorzitter Raad van Bestuur</t>
  </si>
  <si>
    <t>directeur / lid Raad van Bestuur</t>
  </si>
  <si>
    <t>Hoogheemraadschap van Rijnland (NH)(ZH)</t>
  </si>
  <si>
    <t>Voorm. dijkgraaf waterschap Wilck en Wiericke</t>
  </si>
  <si>
    <t>Kennis en transfercentrum</t>
  </si>
  <si>
    <t>Projectdirecteur</t>
  </si>
  <si>
    <t>Voormalig dijkgraaf waterschap De oude Rijnstromen</t>
  </si>
  <si>
    <t>IB-Groep</t>
  </si>
  <si>
    <t>Hoofddirecteur</t>
  </si>
  <si>
    <t>ISC</t>
  </si>
  <si>
    <t>Directeur ISC</t>
  </si>
  <si>
    <t>JEROEN BOSCH ZIEKENHUIS</t>
  </si>
  <si>
    <t>Kamer van Koophandel en Fabrieken Limburg Noord</t>
  </si>
  <si>
    <t>Kamer van Koophandel en Fabrieken voor Amsterdam</t>
  </si>
  <si>
    <t>Kamer van Koophandel en Fabrieken voor de Veluwe en Twente</t>
  </si>
  <si>
    <t>Kamer van Koophandel en Fabrieken voor Zuid-Limburg</t>
  </si>
  <si>
    <t>Adjunct-directeur</t>
  </si>
  <si>
    <t>Kamer van Koophandel voor Oost-Brabant</t>
  </si>
  <si>
    <t>Hoofd financien</t>
  </si>
  <si>
    <t>KRO</t>
  </si>
  <si>
    <t>Redacteur/Presentator/Muzieksamensteller</t>
  </si>
  <si>
    <t>Voorzitter/Directeur</t>
  </si>
  <si>
    <t>LIVIO</t>
  </si>
  <si>
    <t>Luchtverkeersleiding Nederland</t>
  </si>
  <si>
    <t>Unit Manager</t>
  </si>
  <si>
    <t>General Manager Operations</t>
  </si>
  <si>
    <t>Erasmus MC</t>
  </si>
  <si>
    <t>Ondersteunend Specialist</t>
  </si>
  <si>
    <t>Arts</t>
  </si>
  <si>
    <t>Ondersteunend specialist</t>
  </si>
  <si>
    <t>Ministerie van Defensie</t>
  </si>
  <si>
    <t>Commandant der Strijdkrachten</t>
  </si>
  <si>
    <t>Korps Landelijke Politiediensten</t>
  </si>
  <si>
    <t>Korpschef</t>
  </si>
  <si>
    <t>Extern gedetacheerde medewerker</t>
  </si>
  <si>
    <t>Politieregio Amsterdam Amstelland</t>
  </si>
  <si>
    <t>Politieregio Haaglanden</t>
  </si>
  <si>
    <t>Politieregio Noord Holland Noord</t>
  </si>
  <si>
    <t>Politieregio Rotterdam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</si>
</sst>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.00_-"/>
    <numFmt numFmtId="173" formatCode="#,##0_-"/>
    <numFmt numFmtId="174" formatCode="d/mm/yy;@"/>
    <numFmt numFmtId="175" formatCode="[$-413]dddd\ d\ mmmm\ yyyy"/>
    <numFmt numFmtId="176" formatCode="dd/mm/yyyy"/>
    <numFmt numFmtId="177" formatCode="_-[$€-2]\ * #,##0.00_-;_-[$€-2]\ * #,##0.00\-;_-[$€-2]\ * &quot;-&quot;??_-"/>
    <numFmt numFmtId="178" formatCode="_-[$€-2]\ * #,##0_-;_-[$€-2]\ * #,##0\-;_-[$€-2]\ * &quot;-&quot;??_-"/>
    <numFmt numFmtId="179" formatCode="&quot;€&quot;\ #,##0.00_-"/>
    <numFmt numFmtId="180" formatCode="dd/mm/yy"/>
    <numFmt numFmtId="181" formatCode="_-* #,##0_-;_-* #,##0\-;_-* &quot;-&quot;??_-;_-@_-"/>
    <numFmt numFmtId="182" formatCode="yyyy/mm/dd"/>
    <numFmt numFmtId="183" formatCode="0.0"/>
    <numFmt numFmtId="184" formatCode="&quot;Ja&quot;;&quot;Ja&quot;;&quot;Nee&quot;"/>
    <numFmt numFmtId="185" formatCode="&quot;Waar&quot;;&quot;Waar&quot;;&quot;Niet waar&quot;"/>
    <numFmt numFmtId="186" formatCode="&quot;Aan&quot;;&quot;Aan&quot;;&quot;Uit&quot;"/>
    <numFmt numFmtId="187" formatCode="[$€-2]\ #.##000_);[Red]\([$€-2]\ #.##000\)"/>
    <numFmt numFmtId="188" formatCode="dd\-mmm\-yy"/>
  </numFmts>
  <fonts count="6">
    <font>
      <sz val="10"/>
      <name val="Arial"/>
      <family val="0"/>
    </font>
    <font>
      <sz val="8"/>
      <name val="Arial"/>
      <family val="0"/>
    </font>
    <font>
      <sz val="8"/>
      <name val="Lucida Sans Unicode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21" applyFont="1" applyFill="1" applyBorder="1" applyAlignment="1">
      <alignment horizontal="left" wrapText="1"/>
      <protection/>
    </xf>
    <xf numFmtId="0" fontId="3" fillId="0" borderId="0" xfId="21" applyFont="1" applyFill="1" applyBorder="1" applyAlignment="1">
      <alignment horizontal="left" wrapText="1"/>
      <protection/>
    </xf>
    <xf numFmtId="169" fontId="0" fillId="0" borderId="0" xfId="0" applyNumberFormat="1" applyFont="1" applyFill="1" applyBorder="1" applyAlignment="1">
      <alignment horizontal="left" wrapText="1"/>
    </xf>
    <xf numFmtId="169" fontId="3" fillId="0" borderId="0" xfId="21" applyNumberFormat="1" applyFont="1" applyFill="1" applyBorder="1" applyAlignment="1">
      <alignment horizontal="left" wrapText="1"/>
      <protection/>
    </xf>
    <xf numFmtId="169" fontId="0" fillId="0" borderId="0" xfId="18" applyNumberFormat="1" applyFont="1" applyFill="1" applyBorder="1" applyAlignment="1">
      <alignment horizontal="left" wrapText="1"/>
    </xf>
    <xf numFmtId="169" fontId="0" fillId="0" borderId="0" xfId="15" applyNumberFormat="1" applyFont="1" applyFill="1" applyBorder="1" applyAlignment="1">
      <alignment horizontal="left" wrapText="1"/>
    </xf>
    <xf numFmtId="169" fontId="0" fillId="0" borderId="1" xfId="0" applyNumberFormat="1" applyFont="1" applyFill="1" applyBorder="1" applyAlignment="1">
      <alignment wrapText="1"/>
    </xf>
    <xf numFmtId="169" fontId="3" fillId="0" borderId="1" xfId="21" applyNumberFormat="1" applyFont="1" applyFill="1" applyBorder="1" applyAlignment="1">
      <alignment wrapText="1"/>
      <protection/>
    </xf>
    <xf numFmtId="169" fontId="0" fillId="0" borderId="1" xfId="18" applyNumberFormat="1" applyFont="1" applyFill="1" applyBorder="1" applyAlignment="1">
      <alignment wrapText="1"/>
    </xf>
    <xf numFmtId="169" fontId="0" fillId="0" borderId="1" xfId="15" applyNumberFormat="1" applyFont="1" applyFill="1" applyBorder="1" applyAlignment="1">
      <alignment wrapText="1"/>
    </xf>
    <xf numFmtId="0" fontId="0" fillId="2" borderId="0" xfId="0" applyFont="1" applyFill="1" applyBorder="1" applyAlignment="1">
      <alignment horizontal="left" wrapText="1"/>
    </xf>
    <xf numFmtId="169" fontId="0" fillId="2" borderId="0" xfId="0" applyNumberFormat="1" applyFont="1" applyFill="1" applyBorder="1" applyAlignment="1">
      <alignment horizontal="left" wrapText="1"/>
    </xf>
    <xf numFmtId="169" fontId="0" fillId="2" borderId="1" xfId="0" applyNumberFormat="1" applyFont="1" applyFill="1" applyBorder="1" applyAlignment="1">
      <alignment wrapText="1"/>
    </xf>
    <xf numFmtId="0" fontId="0" fillId="2" borderId="0" xfId="0" applyFont="1" applyFill="1" applyBorder="1" applyAlignment="1">
      <alignment horizontal="left"/>
    </xf>
    <xf numFmtId="181" fontId="0" fillId="0" borderId="0" xfId="18" applyNumberFormat="1" applyAlignment="1">
      <alignment/>
    </xf>
    <xf numFmtId="181" fontId="0" fillId="0" borderId="0" xfId="0" applyNumberFormat="1" applyAlignment="1">
      <alignment/>
    </xf>
    <xf numFmtId="181" fontId="0" fillId="0" borderId="0" xfId="18" applyNumberFormat="1" applyFill="1" applyAlignment="1">
      <alignment/>
    </xf>
  </cellXfs>
  <cellStyles count="10">
    <cellStyle name="Normal" xfId="0"/>
    <cellStyle name="Euro" xfId="15"/>
    <cellStyle name="Followed Hyperlink" xfId="16"/>
    <cellStyle name="Hyperlink" xfId="17"/>
    <cellStyle name="Comma" xfId="18"/>
    <cellStyle name="Comma [0]" xfId="19"/>
    <cellStyle name="Percent" xfId="20"/>
    <cellStyle name="Standaard_Blad1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.Hoksbergen\Local%20Settings\Temporary%20Internet%20Files\OLK184\Topinkomens%20versie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cel"/>
      <sheetName val="fte"/>
      <sheetName val="Blad7"/>
      <sheetName val="&gt;= € 158.000"/>
      <sheetName val="Blad2"/>
      <sheetName val="&gt;= € 100.000"/>
      <sheetName val="PS"/>
      <sheetName val="Blad1"/>
      <sheetName val="PS2"/>
      <sheetName val="Motivering"/>
    </sheetNames>
    <sheetDataSet>
      <sheetData sheetId="9">
        <row r="1">
          <cell r="A1" t="str">
            <v>Garantieregeling invoering honoreringsregeling 1999, vanwege beëindiging eigen praktijk</v>
          </cell>
        </row>
        <row r="2">
          <cell r="A2" t="str">
            <v>Arbeidsmarkt/ concurrentiepositie t.o.v. vrijgevestigd medisch specialisten</v>
          </cell>
        </row>
        <row r="3">
          <cell r="A3" t="str">
            <v>Functie waarvoor internationaal concurrerende arbeidsmarkt bestaat</v>
          </cell>
        </row>
        <row r="4">
          <cell r="A4" t="str">
            <v>Concurrentiepositie t.o.v. overige zorginstellingen en marktsector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2"/>
  <sheetViews>
    <sheetView tabSelected="1" workbookViewId="0" topLeftCell="A1">
      <pane xSplit="2" ySplit="1" topLeftCell="C456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463" sqref="A463"/>
    </sheetView>
  </sheetViews>
  <sheetFormatPr defaultColWidth="9.140625" defaultRowHeight="12.75"/>
  <cols>
    <col min="1" max="2" width="19.28125" style="2" customWidth="1"/>
    <col min="3" max="3" width="12.28125" style="5" customWidth="1"/>
    <col min="4" max="4" width="12.140625" style="5" customWidth="1"/>
    <col min="5" max="5" width="10.421875" style="5" customWidth="1"/>
    <col min="6" max="6" width="13.28125" style="9" customWidth="1"/>
    <col min="7" max="7" width="13.140625" style="5" customWidth="1"/>
    <col min="8" max="8" width="11.57421875" style="5" customWidth="1"/>
    <col min="9" max="9" width="14.421875" style="5" customWidth="1"/>
    <col min="10" max="16384" width="19.28125" style="1" customWidth="1"/>
  </cols>
  <sheetData>
    <row r="1" spans="1:9" s="16" customFormat="1" ht="25.5">
      <c r="A1" s="13" t="s">
        <v>524</v>
      </c>
      <c r="B1" s="13" t="s">
        <v>525</v>
      </c>
      <c r="C1" s="14" t="s">
        <v>37</v>
      </c>
      <c r="D1" s="14" t="s">
        <v>41</v>
      </c>
      <c r="E1" s="14" t="s">
        <v>39</v>
      </c>
      <c r="F1" s="15" t="s">
        <v>38</v>
      </c>
      <c r="G1" s="14" t="s">
        <v>42</v>
      </c>
      <c r="H1" s="14" t="s">
        <v>43</v>
      </c>
      <c r="I1" s="14" t="s">
        <v>40</v>
      </c>
    </row>
    <row r="2" spans="1:9" ht="25.5">
      <c r="A2" s="2" t="s">
        <v>219</v>
      </c>
      <c r="B2" s="4" t="s">
        <v>556</v>
      </c>
      <c r="C2" s="6">
        <v>100018.77</v>
      </c>
      <c r="D2" s="5">
        <v>16794.36</v>
      </c>
      <c r="E2" s="5">
        <f aca="true" t="shared" si="0" ref="E2:E66">SUM(C2:D2)</f>
        <v>116813.13</v>
      </c>
      <c r="F2" s="10">
        <v>90942.14</v>
      </c>
      <c r="G2" s="6">
        <v>16407.6</v>
      </c>
      <c r="H2" s="5">
        <v>300000</v>
      </c>
      <c r="I2" s="5">
        <f>SUM(F2:H2)</f>
        <v>407349.74</v>
      </c>
    </row>
    <row r="3" spans="1:9" ht="25.5">
      <c r="A3" s="2" t="s">
        <v>563</v>
      </c>
      <c r="B3" s="2" t="s">
        <v>565</v>
      </c>
      <c r="C3" s="5">
        <v>48468</v>
      </c>
      <c r="D3" s="5">
        <v>7253</v>
      </c>
      <c r="E3" s="5">
        <f t="shared" si="0"/>
        <v>55721</v>
      </c>
      <c r="F3" s="9">
        <v>46684</v>
      </c>
      <c r="G3" s="5">
        <v>8539</v>
      </c>
      <c r="H3" s="5">
        <v>139551</v>
      </c>
      <c r="I3" s="5">
        <f aca="true" t="shared" si="1" ref="I3:I66">SUM(F3:H3)</f>
        <v>194774</v>
      </c>
    </row>
    <row r="4" spans="1:9" ht="25.5">
      <c r="A4" s="2" t="s">
        <v>563</v>
      </c>
      <c r="B4" s="2" t="s">
        <v>564</v>
      </c>
      <c r="C4" s="5">
        <v>42349</v>
      </c>
      <c r="D4" s="5">
        <v>6117</v>
      </c>
      <c r="E4" s="5">
        <f t="shared" si="0"/>
        <v>48466</v>
      </c>
      <c r="F4" s="9">
        <v>41399</v>
      </c>
      <c r="G4" s="5">
        <v>7310</v>
      </c>
      <c r="H4" s="5">
        <v>163097</v>
      </c>
      <c r="I4" s="5">
        <f t="shared" si="1"/>
        <v>211806</v>
      </c>
    </row>
    <row r="5" spans="1:9" ht="12.75">
      <c r="A5" s="2" t="s">
        <v>405</v>
      </c>
      <c r="B5" s="2" t="s">
        <v>406</v>
      </c>
      <c r="C5" s="5">
        <v>66495</v>
      </c>
      <c r="D5" s="5">
        <v>11481</v>
      </c>
      <c r="E5" s="5">
        <f t="shared" si="0"/>
        <v>77976</v>
      </c>
      <c r="F5" s="9">
        <v>61913</v>
      </c>
      <c r="G5" s="5">
        <v>12824</v>
      </c>
      <c r="H5" s="5">
        <v>297744</v>
      </c>
      <c r="I5" s="5">
        <f t="shared" si="1"/>
        <v>372481</v>
      </c>
    </row>
    <row r="6" spans="1:9" ht="25.5">
      <c r="A6" s="2" t="s">
        <v>113</v>
      </c>
      <c r="B6" s="2" t="s">
        <v>115</v>
      </c>
      <c r="C6" s="5">
        <v>49779</v>
      </c>
      <c r="D6" s="5">
        <v>4905</v>
      </c>
      <c r="E6" s="5">
        <f t="shared" si="0"/>
        <v>54684</v>
      </c>
      <c r="F6" s="9">
        <v>48137</v>
      </c>
      <c r="G6" s="5">
        <v>5133</v>
      </c>
      <c r="H6" s="5">
        <v>116000</v>
      </c>
      <c r="I6" s="5">
        <f t="shared" si="1"/>
        <v>169270</v>
      </c>
    </row>
    <row r="7" spans="1:9" ht="25.5">
      <c r="A7" s="2" t="s">
        <v>113</v>
      </c>
      <c r="B7" s="2" t="s">
        <v>114</v>
      </c>
      <c r="C7" s="5">
        <v>55100</v>
      </c>
      <c r="D7" s="5">
        <v>5535</v>
      </c>
      <c r="E7" s="5">
        <f t="shared" si="0"/>
        <v>60635</v>
      </c>
      <c r="F7" s="9">
        <v>58460</v>
      </c>
      <c r="G7" s="5">
        <v>6348</v>
      </c>
      <c r="H7" s="5">
        <v>140595</v>
      </c>
      <c r="I7" s="5">
        <f t="shared" si="1"/>
        <v>205403</v>
      </c>
    </row>
    <row r="8" spans="1:9" ht="25.5">
      <c r="A8" s="2" t="s">
        <v>113</v>
      </c>
      <c r="B8" s="2" t="s">
        <v>116</v>
      </c>
      <c r="C8" s="5">
        <v>75523</v>
      </c>
      <c r="D8" s="5">
        <v>7250</v>
      </c>
      <c r="E8" s="5">
        <f t="shared" si="0"/>
        <v>82773</v>
      </c>
      <c r="F8" s="9">
        <v>63711</v>
      </c>
      <c r="G8" s="5">
        <v>7240</v>
      </c>
      <c r="H8" s="5">
        <v>214500</v>
      </c>
      <c r="I8" s="5">
        <f t="shared" si="1"/>
        <v>285451</v>
      </c>
    </row>
    <row r="9" spans="1:9" ht="38.25">
      <c r="A9" s="2" t="s">
        <v>117</v>
      </c>
      <c r="B9" s="2" t="s">
        <v>119</v>
      </c>
      <c r="C9" s="5">
        <v>75271</v>
      </c>
      <c r="D9" s="5">
        <v>12577</v>
      </c>
      <c r="E9" s="5">
        <f t="shared" si="0"/>
        <v>87848</v>
      </c>
      <c r="F9" s="9">
        <v>50024</v>
      </c>
      <c r="G9" s="5">
        <v>9022</v>
      </c>
      <c r="H9" s="5">
        <v>167611</v>
      </c>
      <c r="I9" s="5">
        <f t="shared" si="1"/>
        <v>226657</v>
      </c>
    </row>
    <row r="10" spans="1:9" ht="25.5">
      <c r="A10" s="2" t="s">
        <v>123</v>
      </c>
      <c r="B10" s="2" t="s">
        <v>124</v>
      </c>
      <c r="C10" s="5">
        <v>0</v>
      </c>
      <c r="D10" s="5">
        <v>0</v>
      </c>
      <c r="E10" s="5">
        <f t="shared" si="0"/>
        <v>0</v>
      </c>
      <c r="F10" s="9">
        <v>69227</v>
      </c>
      <c r="G10" s="5">
        <v>9152</v>
      </c>
      <c r="H10" s="5">
        <v>95003</v>
      </c>
      <c r="I10" s="5">
        <f t="shared" si="1"/>
        <v>173382</v>
      </c>
    </row>
    <row r="11" spans="1:9" ht="25.5">
      <c r="A11" s="2" t="s">
        <v>123</v>
      </c>
      <c r="B11" s="2" t="s">
        <v>124</v>
      </c>
      <c r="C11" s="5">
        <v>0</v>
      </c>
      <c r="D11" s="5">
        <v>0</v>
      </c>
      <c r="E11" s="5">
        <f t="shared" si="0"/>
        <v>0</v>
      </c>
      <c r="F11" s="9">
        <v>48511</v>
      </c>
      <c r="G11" s="5">
        <v>8699</v>
      </c>
      <c r="H11" s="5">
        <v>114492</v>
      </c>
      <c r="I11" s="5">
        <f t="shared" si="1"/>
        <v>171702</v>
      </c>
    </row>
    <row r="12" spans="1:9" ht="25.5">
      <c r="A12" s="2" t="s">
        <v>123</v>
      </c>
      <c r="B12" s="2" t="s">
        <v>124</v>
      </c>
      <c r="C12" s="5">
        <v>0</v>
      </c>
      <c r="D12" s="5">
        <v>0</v>
      </c>
      <c r="E12" s="5">
        <f t="shared" si="0"/>
        <v>0</v>
      </c>
      <c r="F12" s="9">
        <v>37131</v>
      </c>
      <c r="G12" s="5">
        <v>6271</v>
      </c>
      <c r="H12" s="5">
        <v>121086</v>
      </c>
      <c r="I12" s="5">
        <f t="shared" si="1"/>
        <v>164488</v>
      </c>
    </row>
    <row r="13" spans="1:9" ht="25.5">
      <c r="A13" s="2" t="s">
        <v>123</v>
      </c>
      <c r="B13" s="2" t="s">
        <v>124</v>
      </c>
      <c r="C13" s="5">
        <v>0</v>
      </c>
      <c r="D13" s="5">
        <v>0</v>
      </c>
      <c r="E13" s="5">
        <f t="shared" si="0"/>
        <v>0</v>
      </c>
      <c r="F13" s="9">
        <v>37131</v>
      </c>
      <c r="G13" s="5">
        <v>6271</v>
      </c>
      <c r="H13" s="5">
        <v>121086</v>
      </c>
      <c r="I13" s="5">
        <f t="shared" si="1"/>
        <v>164488</v>
      </c>
    </row>
    <row r="14" spans="1:9" ht="25.5">
      <c r="A14" s="2" t="s">
        <v>123</v>
      </c>
      <c r="B14" s="2" t="s">
        <v>124</v>
      </c>
      <c r="C14" s="5">
        <v>0</v>
      </c>
      <c r="D14" s="5">
        <v>0</v>
      </c>
      <c r="E14" s="5">
        <f t="shared" si="0"/>
        <v>0</v>
      </c>
      <c r="F14" s="9">
        <v>42520</v>
      </c>
      <c r="G14" s="5">
        <v>6206</v>
      </c>
      <c r="H14" s="5">
        <v>127729</v>
      </c>
      <c r="I14" s="5">
        <f t="shared" si="1"/>
        <v>176455</v>
      </c>
    </row>
    <row r="15" spans="1:9" ht="25.5">
      <c r="A15" s="2" t="s">
        <v>123</v>
      </c>
      <c r="B15" s="2" t="s">
        <v>68</v>
      </c>
      <c r="C15" s="5">
        <v>0</v>
      </c>
      <c r="D15" s="5">
        <v>0</v>
      </c>
      <c r="E15" s="5">
        <f t="shared" si="0"/>
        <v>0</v>
      </c>
      <c r="F15" s="9">
        <v>74189</v>
      </c>
      <c r="G15" s="5">
        <v>12786</v>
      </c>
      <c r="H15" s="5">
        <v>133793</v>
      </c>
      <c r="I15" s="5">
        <f t="shared" si="1"/>
        <v>220768</v>
      </c>
    </row>
    <row r="16" spans="1:9" ht="25.5">
      <c r="A16" s="2" t="s">
        <v>123</v>
      </c>
      <c r="B16" s="2" t="s">
        <v>124</v>
      </c>
      <c r="C16" s="5">
        <v>0</v>
      </c>
      <c r="D16" s="5">
        <v>0</v>
      </c>
      <c r="E16" s="5">
        <f t="shared" si="0"/>
        <v>0</v>
      </c>
      <c r="F16" s="9">
        <v>39993</v>
      </c>
      <c r="G16" s="5">
        <v>6271</v>
      </c>
      <c r="H16" s="5">
        <v>138029</v>
      </c>
      <c r="I16" s="5">
        <f t="shared" si="1"/>
        <v>184293</v>
      </c>
    </row>
    <row r="17" spans="1:9" ht="25.5">
      <c r="A17" s="2" t="s">
        <v>123</v>
      </c>
      <c r="B17" s="2" t="s">
        <v>124</v>
      </c>
      <c r="C17" s="5">
        <v>0</v>
      </c>
      <c r="D17" s="5">
        <v>0</v>
      </c>
      <c r="E17" s="5">
        <f t="shared" si="0"/>
        <v>0</v>
      </c>
      <c r="F17" s="9">
        <v>40902</v>
      </c>
      <c r="G17" s="5">
        <v>6271</v>
      </c>
      <c r="H17" s="5">
        <v>141455</v>
      </c>
      <c r="I17" s="5">
        <f t="shared" si="1"/>
        <v>188628</v>
      </c>
    </row>
    <row r="18" spans="1:9" ht="25.5">
      <c r="A18" s="2" t="s">
        <v>123</v>
      </c>
      <c r="B18" s="2" t="s">
        <v>124</v>
      </c>
      <c r="C18" s="5">
        <v>0</v>
      </c>
      <c r="D18" s="5">
        <v>0</v>
      </c>
      <c r="E18" s="5">
        <f t="shared" si="0"/>
        <v>0</v>
      </c>
      <c r="F18" s="9">
        <v>50532</v>
      </c>
      <c r="G18" s="5">
        <v>9268</v>
      </c>
      <c r="H18" s="5">
        <v>151487</v>
      </c>
      <c r="I18" s="5">
        <f t="shared" si="1"/>
        <v>211287</v>
      </c>
    </row>
    <row r="19" spans="1:9" ht="25.5">
      <c r="A19" s="2" t="s">
        <v>123</v>
      </c>
      <c r="B19" s="2" t="s">
        <v>124</v>
      </c>
      <c r="C19" s="5">
        <v>0</v>
      </c>
      <c r="D19" s="5">
        <v>0</v>
      </c>
      <c r="E19" s="5">
        <f t="shared" si="0"/>
        <v>0</v>
      </c>
      <c r="F19" s="9">
        <v>58710</v>
      </c>
      <c r="G19" s="5">
        <v>9268</v>
      </c>
      <c r="H19" s="5">
        <v>177754</v>
      </c>
      <c r="I19" s="5">
        <f t="shared" si="1"/>
        <v>245732</v>
      </c>
    </row>
    <row r="20" spans="1:9" ht="25.5">
      <c r="A20" s="2" t="s">
        <v>123</v>
      </c>
      <c r="B20" s="2" t="s">
        <v>68</v>
      </c>
      <c r="C20" s="5">
        <v>0</v>
      </c>
      <c r="D20" s="5">
        <v>0</v>
      </c>
      <c r="E20" s="5">
        <f t="shared" si="0"/>
        <v>0</v>
      </c>
      <c r="F20" s="9">
        <v>70901</v>
      </c>
      <c r="G20" s="5">
        <v>12304</v>
      </c>
      <c r="H20" s="5">
        <v>193215</v>
      </c>
      <c r="I20" s="5">
        <f t="shared" si="1"/>
        <v>276420</v>
      </c>
    </row>
    <row r="21" spans="1:9" ht="25.5">
      <c r="A21" s="2" t="s">
        <v>106</v>
      </c>
      <c r="B21" s="2" t="s">
        <v>107</v>
      </c>
      <c r="C21" s="5">
        <v>54496</v>
      </c>
      <c r="D21" s="5">
        <v>10356</v>
      </c>
      <c r="E21" s="5">
        <f t="shared" si="0"/>
        <v>64852</v>
      </c>
      <c r="F21" s="9">
        <v>80203</v>
      </c>
      <c r="G21" s="5">
        <v>10957</v>
      </c>
      <c r="H21" s="5">
        <v>68122</v>
      </c>
      <c r="I21" s="5">
        <f t="shared" si="1"/>
        <v>159282</v>
      </c>
    </row>
    <row r="22" spans="1:9" ht="12.75">
      <c r="A22" t="s">
        <v>606</v>
      </c>
      <c r="B22" t="s">
        <v>556</v>
      </c>
      <c r="C22" s="17">
        <v>112202.12</v>
      </c>
      <c r="D22" s="17">
        <v>19731</v>
      </c>
      <c r="E22" s="17">
        <f>SUM(C22:D22)</f>
        <v>131933.12</v>
      </c>
      <c r="F22" s="17">
        <v>59212.26</v>
      </c>
      <c r="G22" s="17">
        <v>11082</v>
      </c>
      <c r="H22" s="17">
        <v>180938</v>
      </c>
      <c r="I22" s="18">
        <f>SUM(F22:H22)</f>
        <v>251232.26</v>
      </c>
    </row>
    <row r="23" spans="1:9" ht="25.5">
      <c r="A23" s="2" t="s">
        <v>380</v>
      </c>
      <c r="B23" s="2" t="s">
        <v>381</v>
      </c>
      <c r="C23" s="5">
        <v>51784</v>
      </c>
      <c r="D23" s="5">
        <v>6509</v>
      </c>
      <c r="E23" s="5">
        <f t="shared" si="0"/>
        <v>58293</v>
      </c>
      <c r="F23" s="9">
        <v>290268</v>
      </c>
      <c r="G23" s="5">
        <v>7266</v>
      </c>
      <c r="H23" s="5">
        <v>237009</v>
      </c>
      <c r="I23" s="5">
        <f t="shared" si="1"/>
        <v>534543</v>
      </c>
    </row>
    <row r="24" spans="1:9" ht="25.5">
      <c r="A24" s="2" t="s">
        <v>390</v>
      </c>
      <c r="B24" s="2" t="s">
        <v>391</v>
      </c>
      <c r="C24" s="5">
        <v>85418</v>
      </c>
      <c r="D24" s="5">
        <v>13182</v>
      </c>
      <c r="E24" s="5">
        <f t="shared" si="0"/>
        <v>98600</v>
      </c>
      <c r="F24" s="9">
        <v>97355</v>
      </c>
      <c r="G24" s="5">
        <v>14230</v>
      </c>
      <c r="H24" s="5">
        <v>100000</v>
      </c>
      <c r="I24" s="5">
        <f t="shared" si="1"/>
        <v>211585</v>
      </c>
    </row>
    <row r="25" spans="1:9" ht="25.5">
      <c r="A25" s="2" t="s">
        <v>392</v>
      </c>
      <c r="B25" s="2" t="s">
        <v>393</v>
      </c>
      <c r="C25" s="5">
        <v>54745</v>
      </c>
      <c r="D25" s="5">
        <v>12962</v>
      </c>
      <c r="E25" s="5">
        <f t="shared" si="0"/>
        <v>67707</v>
      </c>
      <c r="F25" s="9">
        <v>52162</v>
      </c>
      <c r="G25" s="5">
        <v>14295</v>
      </c>
      <c r="H25" s="5">
        <v>372592</v>
      </c>
      <c r="I25" s="5">
        <f t="shared" si="1"/>
        <v>439049</v>
      </c>
    </row>
    <row r="26" spans="1:9" ht="25.5">
      <c r="A26" s="2" t="s">
        <v>394</v>
      </c>
      <c r="B26" s="2" t="s">
        <v>406</v>
      </c>
      <c r="C26" s="5">
        <v>57923</v>
      </c>
      <c r="D26" s="5">
        <v>6726</v>
      </c>
      <c r="E26" s="5">
        <f t="shared" si="0"/>
        <v>64649</v>
      </c>
      <c r="F26" s="9">
        <v>22038</v>
      </c>
      <c r="G26" s="5">
        <v>1893</v>
      </c>
      <c r="H26" s="5">
        <v>148000</v>
      </c>
      <c r="I26" s="5">
        <f t="shared" si="1"/>
        <v>171931</v>
      </c>
    </row>
    <row r="27" spans="1:9" ht="25.5">
      <c r="A27" s="2" t="s">
        <v>394</v>
      </c>
      <c r="B27" s="2" t="s">
        <v>395</v>
      </c>
      <c r="C27" s="5">
        <v>68462</v>
      </c>
      <c r="D27" s="5">
        <v>7629</v>
      </c>
      <c r="E27" s="5">
        <f t="shared" si="0"/>
        <v>76091</v>
      </c>
      <c r="F27" s="9">
        <v>16794</v>
      </c>
      <c r="G27" s="5">
        <v>714</v>
      </c>
      <c r="H27" s="5">
        <v>168000</v>
      </c>
      <c r="I27" s="5">
        <f t="shared" si="1"/>
        <v>185508</v>
      </c>
    </row>
    <row r="28" spans="1:9" ht="25.5">
      <c r="A28" s="2" t="s">
        <v>394</v>
      </c>
      <c r="B28" s="2" t="s">
        <v>395</v>
      </c>
      <c r="C28" s="5">
        <v>60879</v>
      </c>
      <c r="D28" s="5">
        <v>6339</v>
      </c>
      <c r="E28" s="5">
        <f t="shared" si="0"/>
        <v>67218</v>
      </c>
      <c r="F28" s="9">
        <v>24449</v>
      </c>
      <c r="G28" s="5">
        <v>1849</v>
      </c>
      <c r="H28" s="5">
        <v>333000</v>
      </c>
      <c r="I28" s="5">
        <f t="shared" si="1"/>
        <v>359298</v>
      </c>
    </row>
    <row r="29" spans="1:9" ht="25.5">
      <c r="A29" s="2" t="s">
        <v>396</v>
      </c>
      <c r="B29" s="2" t="s">
        <v>399</v>
      </c>
      <c r="C29" s="5">
        <v>58752</v>
      </c>
      <c r="D29" s="5">
        <v>6326</v>
      </c>
      <c r="E29" s="5">
        <f t="shared" si="0"/>
        <v>65078</v>
      </c>
      <c r="F29" s="9">
        <v>49607</v>
      </c>
      <c r="G29" s="5">
        <v>4166</v>
      </c>
      <c r="H29" s="5">
        <v>112950</v>
      </c>
      <c r="I29" s="5">
        <f t="shared" si="1"/>
        <v>166723</v>
      </c>
    </row>
    <row r="30" spans="1:9" ht="25.5">
      <c r="A30" s="2" t="s">
        <v>396</v>
      </c>
      <c r="B30" s="2" t="s">
        <v>397</v>
      </c>
      <c r="C30" s="5">
        <v>67614</v>
      </c>
      <c r="D30" s="5">
        <v>5030</v>
      </c>
      <c r="E30" s="5">
        <f t="shared" si="0"/>
        <v>72644</v>
      </c>
      <c r="F30" s="9">
        <v>0</v>
      </c>
      <c r="G30" s="5">
        <v>0</v>
      </c>
      <c r="H30" s="5">
        <v>193059</v>
      </c>
      <c r="I30" s="5">
        <f t="shared" si="1"/>
        <v>193059</v>
      </c>
    </row>
    <row r="31" spans="1:9" ht="25.5">
      <c r="A31" s="2" t="s">
        <v>396</v>
      </c>
      <c r="B31" s="2" t="s">
        <v>400</v>
      </c>
      <c r="C31" s="5">
        <v>62545</v>
      </c>
      <c r="D31" s="5">
        <v>7055</v>
      </c>
      <c r="E31" s="5">
        <f t="shared" si="0"/>
        <v>69600</v>
      </c>
      <c r="F31" s="9">
        <v>94802</v>
      </c>
      <c r="G31" s="5">
        <v>7301</v>
      </c>
      <c r="H31" s="5">
        <v>235000</v>
      </c>
      <c r="I31" s="5">
        <f t="shared" si="1"/>
        <v>337103</v>
      </c>
    </row>
    <row r="32" spans="1:9" ht="25.5">
      <c r="A32" s="2" t="s">
        <v>396</v>
      </c>
      <c r="B32" s="2" t="s">
        <v>398</v>
      </c>
      <c r="C32" s="5">
        <v>74506</v>
      </c>
      <c r="D32" s="5">
        <v>8983</v>
      </c>
      <c r="E32" s="5">
        <f t="shared" si="0"/>
        <v>83489</v>
      </c>
      <c r="F32" s="9">
        <v>81233</v>
      </c>
      <c r="G32" s="5">
        <v>9297</v>
      </c>
      <c r="H32" s="5">
        <v>236100</v>
      </c>
      <c r="I32" s="5">
        <f t="shared" si="1"/>
        <v>326630</v>
      </c>
    </row>
    <row r="33" spans="1:9" ht="25.5">
      <c r="A33" s="2" t="s">
        <v>396</v>
      </c>
      <c r="B33" s="2" t="s">
        <v>401</v>
      </c>
      <c r="C33" s="5">
        <v>104649</v>
      </c>
      <c r="D33" s="5">
        <v>12131</v>
      </c>
      <c r="E33" s="5">
        <f t="shared" si="0"/>
        <v>116780</v>
      </c>
      <c r="F33" s="9">
        <v>107918</v>
      </c>
      <c r="G33" s="5">
        <v>10139</v>
      </c>
      <c r="H33" s="5">
        <v>299000</v>
      </c>
      <c r="I33" s="5">
        <f t="shared" si="1"/>
        <v>417057</v>
      </c>
    </row>
    <row r="34" spans="1:9" ht="25.5">
      <c r="A34" s="2" t="s">
        <v>402</v>
      </c>
      <c r="B34" s="2" t="s">
        <v>403</v>
      </c>
      <c r="C34" s="5">
        <v>58509</v>
      </c>
      <c r="D34" s="5">
        <v>9216</v>
      </c>
      <c r="E34" s="5">
        <f t="shared" si="0"/>
        <v>67725</v>
      </c>
      <c r="F34" s="9">
        <v>64631</v>
      </c>
      <c r="G34" s="5">
        <v>10209</v>
      </c>
      <c r="H34" s="5">
        <v>233418</v>
      </c>
      <c r="I34" s="5">
        <f t="shared" si="1"/>
        <v>308258</v>
      </c>
    </row>
    <row r="35" spans="1:9" ht="25.5">
      <c r="A35" s="2" t="s">
        <v>63</v>
      </c>
      <c r="B35" s="2" t="s">
        <v>64</v>
      </c>
      <c r="C35" s="5">
        <v>34160</v>
      </c>
      <c r="D35" s="5">
        <v>10685</v>
      </c>
      <c r="E35" s="5">
        <f t="shared" si="0"/>
        <v>44845</v>
      </c>
      <c r="F35" s="9">
        <v>33306</v>
      </c>
      <c r="G35" s="5">
        <v>6305</v>
      </c>
      <c r="H35" s="5">
        <v>425000</v>
      </c>
      <c r="I35" s="5">
        <f t="shared" si="1"/>
        <v>464611</v>
      </c>
    </row>
    <row r="36" spans="1:9" ht="25.5">
      <c r="A36" s="2" t="s">
        <v>65</v>
      </c>
      <c r="B36" s="2" t="s">
        <v>391</v>
      </c>
      <c r="C36" s="5">
        <v>64513</v>
      </c>
      <c r="D36" s="5">
        <v>7105</v>
      </c>
      <c r="E36" s="5">
        <f t="shared" si="0"/>
        <v>71618</v>
      </c>
      <c r="F36" s="9">
        <v>231710</v>
      </c>
      <c r="G36" s="5">
        <v>3452</v>
      </c>
      <c r="H36" s="5">
        <v>200000</v>
      </c>
      <c r="I36" s="5">
        <f t="shared" si="1"/>
        <v>435162</v>
      </c>
    </row>
    <row r="37" spans="1:9" ht="25.5">
      <c r="A37" s="2" t="s">
        <v>355</v>
      </c>
      <c r="B37" s="2" t="s">
        <v>356</v>
      </c>
      <c r="C37" s="5">
        <v>42209</v>
      </c>
      <c r="D37" s="5">
        <v>4330</v>
      </c>
      <c r="E37" s="5">
        <f t="shared" si="0"/>
        <v>46539</v>
      </c>
      <c r="F37" s="9">
        <v>29671</v>
      </c>
      <c r="G37" s="5">
        <v>3256</v>
      </c>
      <c r="H37" s="5">
        <v>192119</v>
      </c>
      <c r="I37" s="5">
        <f t="shared" si="1"/>
        <v>225046</v>
      </c>
    </row>
    <row r="38" spans="1:9" ht="25.5">
      <c r="A38" s="2" t="s">
        <v>355</v>
      </c>
      <c r="B38" s="2" t="s">
        <v>357</v>
      </c>
      <c r="C38" s="5">
        <v>42787</v>
      </c>
      <c r="D38" s="5">
        <v>4330</v>
      </c>
      <c r="E38" s="5">
        <f t="shared" si="0"/>
        <v>47117</v>
      </c>
      <c r="F38" s="9">
        <v>37254</v>
      </c>
      <c r="G38" s="5">
        <v>4070</v>
      </c>
      <c r="H38" s="5">
        <v>194558</v>
      </c>
      <c r="I38" s="5">
        <f t="shared" si="1"/>
        <v>235882</v>
      </c>
    </row>
    <row r="39" spans="1:9" ht="25.5">
      <c r="A39" s="2" t="s">
        <v>358</v>
      </c>
      <c r="B39" s="2" t="s">
        <v>359</v>
      </c>
      <c r="C39" s="5">
        <v>58562</v>
      </c>
      <c r="D39" s="5">
        <v>7105</v>
      </c>
      <c r="E39" s="5">
        <f t="shared" si="0"/>
        <v>65667</v>
      </c>
      <c r="F39" s="9">
        <v>58017</v>
      </c>
      <c r="G39" s="5">
        <v>7347</v>
      </c>
      <c r="H39" s="5">
        <v>329500</v>
      </c>
      <c r="I39" s="5">
        <f t="shared" si="1"/>
        <v>394864</v>
      </c>
    </row>
    <row r="40" spans="1:9" ht="38.25">
      <c r="A40" s="2" t="s">
        <v>362</v>
      </c>
      <c r="B40" s="2" t="s">
        <v>363</v>
      </c>
      <c r="C40" s="5">
        <v>80155</v>
      </c>
      <c r="D40" s="5">
        <v>14660</v>
      </c>
      <c r="E40" s="5">
        <f t="shared" si="0"/>
        <v>94815</v>
      </c>
      <c r="F40" s="9">
        <v>53213</v>
      </c>
      <c r="G40" s="5">
        <v>9344</v>
      </c>
      <c r="H40" s="5">
        <v>215000</v>
      </c>
      <c r="I40" s="5">
        <f t="shared" si="1"/>
        <v>277557</v>
      </c>
    </row>
    <row r="41" spans="1:9" ht="12.75">
      <c r="A41" s="2" t="s">
        <v>52</v>
      </c>
      <c r="B41" s="2" t="s">
        <v>54</v>
      </c>
      <c r="C41" s="5">
        <v>129045</v>
      </c>
      <c r="D41" s="5">
        <v>17797</v>
      </c>
      <c r="E41" s="5">
        <f t="shared" si="0"/>
        <v>146842</v>
      </c>
      <c r="F41" s="9">
        <v>28769</v>
      </c>
      <c r="G41" s="5">
        <v>3364</v>
      </c>
      <c r="H41" s="5">
        <v>500000</v>
      </c>
      <c r="I41" s="5">
        <f t="shared" si="1"/>
        <v>532133</v>
      </c>
    </row>
    <row r="42" spans="1:9" ht="25.5">
      <c r="A42" s="2" t="s">
        <v>55</v>
      </c>
      <c r="B42" s="2" t="s">
        <v>56</v>
      </c>
      <c r="C42" s="5">
        <v>75451</v>
      </c>
      <c r="D42" s="5">
        <v>13385</v>
      </c>
      <c r="E42" s="5">
        <f t="shared" si="0"/>
        <v>88836</v>
      </c>
      <c r="F42" s="9">
        <v>75410</v>
      </c>
      <c r="G42" s="5">
        <v>16884</v>
      </c>
      <c r="H42" s="5">
        <v>489538</v>
      </c>
      <c r="I42" s="5">
        <f t="shared" si="1"/>
        <v>581832</v>
      </c>
    </row>
    <row r="43" spans="1:9" ht="38.25">
      <c r="A43" s="2" t="s">
        <v>582</v>
      </c>
      <c r="B43" s="2" t="s">
        <v>586</v>
      </c>
      <c r="C43" s="5">
        <v>0</v>
      </c>
      <c r="D43" s="5">
        <v>0</v>
      </c>
      <c r="E43" s="5">
        <f t="shared" si="0"/>
        <v>0</v>
      </c>
      <c r="F43" s="9">
        <v>0</v>
      </c>
      <c r="G43" s="5">
        <v>0</v>
      </c>
      <c r="H43" s="5">
        <v>318206</v>
      </c>
      <c r="I43" s="5">
        <f t="shared" si="1"/>
        <v>318206</v>
      </c>
    </row>
    <row r="44" spans="1:9" ht="25.5">
      <c r="A44" s="2" t="s">
        <v>582</v>
      </c>
      <c r="B44" s="2" t="s">
        <v>584</v>
      </c>
      <c r="C44" s="5">
        <v>0</v>
      </c>
      <c r="D44" s="5">
        <v>0</v>
      </c>
      <c r="E44" s="5">
        <f t="shared" si="0"/>
        <v>0</v>
      </c>
      <c r="F44" s="9">
        <v>69561</v>
      </c>
      <c r="G44" s="5">
        <v>9075</v>
      </c>
      <c r="H44" s="5">
        <v>398000</v>
      </c>
      <c r="I44" s="5">
        <f t="shared" si="1"/>
        <v>476636</v>
      </c>
    </row>
    <row r="45" spans="1:9" ht="38.25">
      <c r="A45" s="2" t="s">
        <v>582</v>
      </c>
      <c r="B45" s="2" t="s">
        <v>583</v>
      </c>
      <c r="C45" s="5">
        <v>0</v>
      </c>
      <c r="D45" s="5">
        <v>0</v>
      </c>
      <c r="E45" s="5">
        <f t="shared" si="0"/>
        <v>0</v>
      </c>
      <c r="F45" s="9">
        <v>0</v>
      </c>
      <c r="G45" s="5">
        <v>0</v>
      </c>
      <c r="H45" s="5">
        <v>443958</v>
      </c>
      <c r="I45" s="5">
        <f t="shared" si="1"/>
        <v>443958</v>
      </c>
    </row>
    <row r="46" spans="1:9" ht="25.5">
      <c r="A46" s="2" t="s">
        <v>582</v>
      </c>
      <c r="B46" s="2" t="s">
        <v>585</v>
      </c>
      <c r="C46" s="5">
        <v>0</v>
      </c>
      <c r="D46" s="5">
        <v>0</v>
      </c>
      <c r="E46" s="5">
        <f t="shared" si="0"/>
        <v>0</v>
      </c>
      <c r="F46" s="9">
        <v>158610</v>
      </c>
      <c r="G46" s="5">
        <v>13745</v>
      </c>
      <c r="H46" s="5">
        <v>619410</v>
      </c>
      <c r="I46" s="5">
        <f t="shared" si="1"/>
        <v>791765</v>
      </c>
    </row>
    <row r="47" spans="1:9" ht="25.5">
      <c r="A47" s="2" t="s">
        <v>344</v>
      </c>
      <c r="B47" s="2" t="s">
        <v>347</v>
      </c>
      <c r="C47" s="5">
        <v>59840</v>
      </c>
      <c r="D47" s="5">
        <v>8264</v>
      </c>
      <c r="E47" s="5">
        <f t="shared" si="0"/>
        <v>68104</v>
      </c>
      <c r="F47" s="9">
        <v>53241</v>
      </c>
      <c r="G47" s="5">
        <v>9187</v>
      </c>
      <c r="H47" s="5">
        <v>166432</v>
      </c>
      <c r="I47" s="5">
        <f t="shared" si="1"/>
        <v>228860</v>
      </c>
    </row>
    <row r="48" spans="1:9" ht="38.25">
      <c r="A48" s="2" t="s">
        <v>348</v>
      </c>
      <c r="B48" s="2" t="s">
        <v>352</v>
      </c>
      <c r="C48" s="5">
        <v>34543</v>
      </c>
      <c r="D48" s="5">
        <v>3394</v>
      </c>
      <c r="E48" s="5">
        <f t="shared" si="0"/>
        <v>37937</v>
      </c>
      <c r="F48" s="9">
        <v>33700</v>
      </c>
      <c r="G48" s="5">
        <v>3580</v>
      </c>
      <c r="H48" s="5">
        <v>177036</v>
      </c>
      <c r="I48" s="5">
        <f t="shared" si="1"/>
        <v>214316</v>
      </c>
    </row>
    <row r="49" spans="1:9" ht="25.5">
      <c r="A49" s="2" t="s">
        <v>173</v>
      </c>
      <c r="B49" s="2" t="s">
        <v>573</v>
      </c>
      <c r="C49" s="5">
        <v>102711</v>
      </c>
      <c r="D49" s="5">
        <v>16716</v>
      </c>
      <c r="E49" s="5">
        <f t="shared" si="0"/>
        <v>119427</v>
      </c>
      <c r="F49" s="9">
        <v>96370</v>
      </c>
      <c r="G49" s="5">
        <v>16044</v>
      </c>
      <c r="H49" s="5">
        <v>57431</v>
      </c>
      <c r="I49" s="5">
        <f t="shared" si="1"/>
        <v>169845</v>
      </c>
    </row>
    <row r="50" spans="1:9" ht="25.5">
      <c r="A50" s="2" t="s">
        <v>173</v>
      </c>
      <c r="B50" s="2" t="s">
        <v>174</v>
      </c>
      <c r="C50" s="5">
        <v>110543</v>
      </c>
      <c r="D50" s="5">
        <v>19880</v>
      </c>
      <c r="E50" s="5">
        <f t="shared" si="0"/>
        <v>130423</v>
      </c>
      <c r="F50" s="9">
        <v>90748</v>
      </c>
      <c r="G50" s="5">
        <v>15624</v>
      </c>
      <c r="H50" s="5">
        <v>65433</v>
      </c>
      <c r="I50" s="5">
        <f t="shared" si="1"/>
        <v>171805</v>
      </c>
    </row>
    <row r="51" spans="1:9" ht="25.5">
      <c r="A51" s="2" t="s">
        <v>173</v>
      </c>
      <c r="B51" s="2" t="s">
        <v>573</v>
      </c>
      <c r="C51" s="5">
        <v>91571</v>
      </c>
      <c r="D51" s="5">
        <v>13345</v>
      </c>
      <c r="E51" s="5">
        <f t="shared" si="0"/>
        <v>104916</v>
      </c>
      <c r="F51" s="9">
        <v>71571</v>
      </c>
      <c r="G51" s="5">
        <v>14211</v>
      </c>
      <c r="H51" s="5">
        <v>79685</v>
      </c>
      <c r="I51" s="5">
        <f t="shared" si="1"/>
        <v>165467</v>
      </c>
    </row>
    <row r="52" spans="1:9" ht="25.5">
      <c r="A52" s="2" t="s">
        <v>353</v>
      </c>
      <c r="B52" s="2" t="s">
        <v>532</v>
      </c>
      <c r="C52" s="5">
        <v>53176</v>
      </c>
      <c r="D52" s="5">
        <v>8117</v>
      </c>
      <c r="E52" s="5">
        <f t="shared" si="0"/>
        <v>61293</v>
      </c>
      <c r="F52" s="9">
        <v>52665</v>
      </c>
      <c r="G52" s="5">
        <v>8398</v>
      </c>
      <c r="H52" s="5">
        <v>158700</v>
      </c>
      <c r="I52" s="5">
        <f t="shared" si="1"/>
        <v>219763</v>
      </c>
    </row>
    <row r="53" spans="1:9" ht="25.5">
      <c r="A53" s="2" t="s">
        <v>353</v>
      </c>
      <c r="B53" s="2" t="s">
        <v>532</v>
      </c>
      <c r="C53" s="5">
        <v>72480</v>
      </c>
      <c r="D53" s="5">
        <v>11251</v>
      </c>
      <c r="E53" s="5">
        <f t="shared" si="0"/>
        <v>83731</v>
      </c>
      <c r="F53" s="9">
        <v>62990</v>
      </c>
      <c r="G53" s="5">
        <v>10987</v>
      </c>
      <c r="H53" s="5">
        <v>295000</v>
      </c>
      <c r="I53" s="5">
        <f t="shared" si="1"/>
        <v>368977</v>
      </c>
    </row>
    <row r="54" spans="1:9" ht="25.5">
      <c r="A54" s="2" t="s">
        <v>534</v>
      </c>
      <c r="B54" s="2" t="s">
        <v>395</v>
      </c>
      <c r="C54" s="5">
        <v>47104</v>
      </c>
      <c r="D54" s="5">
        <v>10355</v>
      </c>
      <c r="E54" s="5">
        <f t="shared" si="0"/>
        <v>57459</v>
      </c>
      <c r="F54" s="9">
        <v>34914</v>
      </c>
      <c r="G54" s="5">
        <v>5698</v>
      </c>
      <c r="H54" s="5">
        <v>176131</v>
      </c>
      <c r="I54" s="5">
        <f t="shared" si="1"/>
        <v>216743</v>
      </c>
    </row>
    <row r="55" spans="1:9" ht="25.5">
      <c r="A55" s="2" t="s">
        <v>534</v>
      </c>
      <c r="B55" s="2" t="s">
        <v>400</v>
      </c>
      <c r="C55" s="5">
        <v>48295</v>
      </c>
      <c r="D55" s="5">
        <v>9927</v>
      </c>
      <c r="E55" s="5">
        <f t="shared" si="0"/>
        <v>58222</v>
      </c>
      <c r="F55" s="9">
        <v>19377</v>
      </c>
      <c r="G55" s="5">
        <v>2848</v>
      </c>
      <c r="H55" s="5">
        <v>189392</v>
      </c>
      <c r="I55" s="5">
        <f t="shared" si="1"/>
        <v>211617</v>
      </c>
    </row>
    <row r="56" spans="1:9" ht="25.5">
      <c r="A56" s="2" t="s">
        <v>534</v>
      </c>
      <c r="B56" s="2" t="s">
        <v>395</v>
      </c>
      <c r="C56" s="5">
        <v>53424</v>
      </c>
      <c r="D56" s="5">
        <v>10420</v>
      </c>
      <c r="E56" s="5">
        <f t="shared" si="0"/>
        <v>63844</v>
      </c>
      <c r="F56" s="9">
        <v>53383</v>
      </c>
      <c r="G56" s="5">
        <v>7825</v>
      </c>
      <c r="H56" s="5">
        <v>217124</v>
      </c>
      <c r="I56" s="5">
        <f t="shared" si="1"/>
        <v>278332</v>
      </c>
    </row>
    <row r="57" spans="1:9" ht="25.5">
      <c r="A57" s="2" t="s">
        <v>534</v>
      </c>
      <c r="B57" s="2" t="s">
        <v>395</v>
      </c>
      <c r="C57" s="5">
        <v>77248</v>
      </c>
      <c r="D57" s="5">
        <v>15928</v>
      </c>
      <c r="E57" s="5">
        <f t="shared" si="0"/>
        <v>93176</v>
      </c>
      <c r="F57" s="9">
        <v>34646</v>
      </c>
      <c r="G57" s="5">
        <v>5496</v>
      </c>
      <c r="H57" s="5">
        <v>278504</v>
      </c>
      <c r="I57" s="5">
        <f t="shared" si="1"/>
        <v>318646</v>
      </c>
    </row>
    <row r="58" spans="1:9" ht="25.5">
      <c r="A58" s="2" t="s">
        <v>534</v>
      </c>
      <c r="B58" s="2" t="s">
        <v>406</v>
      </c>
      <c r="C58" s="5">
        <v>66495</v>
      </c>
      <c r="D58" s="5">
        <v>11481</v>
      </c>
      <c r="E58" s="5">
        <f t="shared" si="0"/>
        <v>77976</v>
      </c>
      <c r="F58" s="9">
        <v>61913</v>
      </c>
      <c r="G58" s="5">
        <v>12824</v>
      </c>
      <c r="H58" s="5">
        <v>297744</v>
      </c>
      <c r="I58" s="5">
        <f t="shared" si="1"/>
        <v>372481</v>
      </c>
    </row>
    <row r="59" spans="1:9" ht="12.75">
      <c r="A59" s="2" t="s">
        <v>536</v>
      </c>
      <c r="B59" s="2" t="s">
        <v>176</v>
      </c>
      <c r="C59" s="5">
        <v>91781</v>
      </c>
      <c r="D59" s="5">
        <v>11993</v>
      </c>
      <c r="E59" s="5">
        <f t="shared" si="0"/>
        <v>103774</v>
      </c>
      <c r="F59" s="9">
        <v>69240</v>
      </c>
      <c r="G59" s="5">
        <v>8777</v>
      </c>
      <c r="H59" s="5">
        <v>100000</v>
      </c>
      <c r="I59" s="5">
        <f t="shared" si="1"/>
        <v>178017</v>
      </c>
    </row>
    <row r="60" spans="1:9" ht="12.75">
      <c r="A60" s="2" t="s">
        <v>536</v>
      </c>
      <c r="B60" s="2" t="s">
        <v>361</v>
      </c>
      <c r="C60" s="5">
        <v>87823</v>
      </c>
      <c r="D60" s="5">
        <v>15025</v>
      </c>
      <c r="E60" s="5">
        <f t="shared" si="0"/>
        <v>102848</v>
      </c>
      <c r="F60" s="9">
        <v>82863</v>
      </c>
      <c r="G60" s="5">
        <v>15443</v>
      </c>
      <c r="H60" s="5">
        <v>132467</v>
      </c>
      <c r="I60" s="5">
        <f t="shared" si="1"/>
        <v>230773</v>
      </c>
    </row>
    <row r="61" spans="1:9" ht="38.25">
      <c r="A61" s="2" t="s">
        <v>539</v>
      </c>
      <c r="B61" s="2" t="s">
        <v>177</v>
      </c>
      <c r="C61" s="5">
        <v>42599</v>
      </c>
      <c r="D61" s="5">
        <v>8900</v>
      </c>
      <c r="E61" s="5">
        <f t="shared" si="0"/>
        <v>51499</v>
      </c>
      <c r="F61" s="9">
        <v>10401</v>
      </c>
      <c r="G61" s="5">
        <v>1600</v>
      </c>
      <c r="H61" s="5">
        <v>196495</v>
      </c>
      <c r="I61" s="5">
        <f t="shared" si="1"/>
        <v>208496</v>
      </c>
    </row>
    <row r="62" spans="1:9" ht="38.25">
      <c r="A62" s="2" t="s">
        <v>539</v>
      </c>
      <c r="B62" s="2" t="s">
        <v>182</v>
      </c>
      <c r="C62" s="5">
        <v>38164</v>
      </c>
      <c r="D62" s="5">
        <v>7556</v>
      </c>
      <c r="E62" s="5">
        <f t="shared" si="0"/>
        <v>45720</v>
      </c>
      <c r="F62" s="9">
        <v>18760</v>
      </c>
      <c r="G62" s="5">
        <v>3371</v>
      </c>
      <c r="H62" s="5">
        <v>210194</v>
      </c>
      <c r="I62" s="5">
        <f t="shared" si="1"/>
        <v>232325</v>
      </c>
    </row>
    <row r="63" spans="1:9" ht="38.25">
      <c r="A63" s="2" t="s">
        <v>539</v>
      </c>
      <c r="B63" s="2" t="s">
        <v>286</v>
      </c>
      <c r="C63" s="5">
        <v>23667</v>
      </c>
      <c r="D63" s="5">
        <v>5072</v>
      </c>
      <c r="E63" s="5">
        <f t="shared" si="0"/>
        <v>28739</v>
      </c>
      <c r="F63" s="9">
        <v>13773</v>
      </c>
      <c r="G63" s="5">
        <v>2691</v>
      </c>
      <c r="H63" s="5">
        <v>213162</v>
      </c>
      <c r="I63" s="5">
        <f t="shared" si="1"/>
        <v>229626</v>
      </c>
    </row>
    <row r="64" spans="1:9" ht="38.25">
      <c r="A64" s="2" t="s">
        <v>539</v>
      </c>
      <c r="B64" s="2" t="s">
        <v>180</v>
      </c>
      <c r="C64" s="5">
        <v>84969</v>
      </c>
      <c r="D64" s="5">
        <v>14299</v>
      </c>
      <c r="E64" s="5">
        <f t="shared" si="0"/>
        <v>99268</v>
      </c>
      <c r="F64" s="9">
        <v>318</v>
      </c>
      <c r="G64" s="5">
        <v>0</v>
      </c>
      <c r="H64" s="5">
        <v>229723</v>
      </c>
      <c r="I64" s="5">
        <f t="shared" si="1"/>
        <v>230041</v>
      </c>
    </row>
    <row r="65" spans="1:9" ht="38.25">
      <c r="A65" s="2" t="s">
        <v>539</v>
      </c>
      <c r="B65" s="2" t="s">
        <v>178</v>
      </c>
      <c r="C65" s="5">
        <v>42165</v>
      </c>
      <c r="D65" s="5">
        <v>8723</v>
      </c>
      <c r="E65" s="5">
        <f t="shared" si="0"/>
        <v>50888</v>
      </c>
      <c r="F65" s="9">
        <v>29557</v>
      </c>
      <c r="G65" s="5">
        <v>6400</v>
      </c>
      <c r="H65" s="5">
        <v>241161</v>
      </c>
      <c r="I65" s="5">
        <f t="shared" si="1"/>
        <v>277118</v>
      </c>
    </row>
    <row r="66" spans="1:9" ht="38.25">
      <c r="A66" s="2" t="s">
        <v>539</v>
      </c>
      <c r="B66" s="2" t="s">
        <v>540</v>
      </c>
      <c r="C66" s="5">
        <v>62195</v>
      </c>
      <c r="D66" s="5">
        <v>12860</v>
      </c>
      <c r="E66" s="5">
        <f t="shared" si="0"/>
        <v>75055</v>
      </c>
      <c r="F66" s="9">
        <v>20415</v>
      </c>
      <c r="G66" s="5">
        <v>3537</v>
      </c>
      <c r="H66" s="5">
        <v>270677</v>
      </c>
      <c r="I66" s="5">
        <f t="shared" si="1"/>
        <v>294629</v>
      </c>
    </row>
    <row r="67" spans="1:9" ht="38.25">
      <c r="A67" s="2" t="s">
        <v>539</v>
      </c>
      <c r="B67" s="2" t="s">
        <v>178</v>
      </c>
      <c r="C67" s="5">
        <v>46250</v>
      </c>
      <c r="D67" s="5">
        <v>8723</v>
      </c>
      <c r="E67" s="5">
        <f aca="true" t="shared" si="2" ref="E67:E130">SUM(C67:D67)</f>
        <v>54973</v>
      </c>
      <c r="F67" s="9">
        <v>46672</v>
      </c>
      <c r="G67" s="5">
        <v>8800</v>
      </c>
      <c r="H67" s="5">
        <v>297218</v>
      </c>
      <c r="I67" s="5">
        <f aca="true" t="shared" si="3" ref="I67:I130">SUM(F67:H67)</f>
        <v>352690</v>
      </c>
    </row>
    <row r="68" spans="1:9" ht="38.25">
      <c r="A68" s="2" t="s">
        <v>539</v>
      </c>
      <c r="B68" s="2" t="s">
        <v>540</v>
      </c>
      <c r="C68" s="5">
        <v>56870</v>
      </c>
      <c r="D68" s="5">
        <v>11481</v>
      </c>
      <c r="E68" s="5">
        <f t="shared" si="2"/>
        <v>68351</v>
      </c>
      <c r="F68" s="9">
        <v>51356</v>
      </c>
      <c r="G68" s="5">
        <v>10526</v>
      </c>
      <c r="H68" s="5">
        <v>302035</v>
      </c>
      <c r="I68" s="5">
        <f t="shared" si="3"/>
        <v>363917</v>
      </c>
    </row>
    <row r="69" spans="1:9" ht="38.25">
      <c r="A69" s="2" t="s">
        <v>539</v>
      </c>
      <c r="B69" s="2" t="s">
        <v>179</v>
      </c>
      <c r="C69" s="5">
        <v>55635</v>
      </c>
      <c r="D69" s="5">
        <v>11223</v>
      </c>
      <c r="E69" s="5">
        <f t="shared" si="2"/>
        <v>66858</v>
      </c>
      <c r="F69" s="9">
        <v>36100</v>
      </c>
      <c r="G69" s="5">
        <v>6174</v>
      </c>
      <c r="H69" s="5">
        <v>303840</v>
      </c>
      <c r="I69" s="5">
        <f t="shared" si="3"/>
        <v>346114</v>
      </c>
    </row>
    <row r="70" spans="1:9" ht="38.25">
      <c r="A70" s="2" t="s">
        <v>539</v>
      </c>
      <c r="B70" s="2" t="s">
        <v>286</v>
      </c>
      <c r="C70" s="5">
        <v>40983</v>
      </c>
      <c r="D70" s="5">
        <v>8723</v>
      </c>
      <c r="E70" s="5">
        <f t="shared" si="2"/>
        <v>49706</v>
      </c>
      <c r="F70" s="9">
        <v>6898</v>
      </c>
      <c r="G70" s="5">
        <v>800</v>
      </c>
      <c r="H70" s="5">
        <v>328568</v>
      </c>
      <c r="I70" s="5">
        <f t="shared" si="3"/>
        <v>336266</v>
      </c>
    </row>
    <row r="71" spans="1:9" ht="38.25">
      <c r="A71" s="2" t="s">
        <v>539</v>
      </c>
      <c r="B71" s="2" t="s">
        <v>23</v>
      </c>
      <c r="C71" s="5">
        <v>70667</v>
      </c>
      <c r="D71" s="5">
        <v>12856</v>
      </c>
      <c r="E71" s="5">
        <f t="shared" si="2"/>
        <v>83523</v>
      </c>
      <c r="F71" s="9">
        <v>50242</v>
      </c>
      <c r="G71" s="5">
        <v>10608</v>
      </c>
      <c r="H71" s="5">
        <v>373147</v>
      </c>
      <c r="I71" s="5">
        <f t="shared" si="3"/>
        <v>433997</v>
      </c>
    </row>
    <row r="72" spans="1:9" ht="38.25">
      <c r="A72" s="2" t="s">
        <v>539</v>
      </c>
      <c r="B72" s="2" t="s">
        <v>177</v>
      </c>
      <c r="C72" s="5">
        <v>84009</v>
      </c>
      <c r="D72" s="5">
        <v>15616</v>
      </c>
      <c r="E72" s="5">
        <f t="shared" si="2"/>
        <v>99625</v>
      </c>
      <c r="F72" s="9">
        <v>62492</v>
      </c>
      <c r="G72" s="5">
        <v>12309</v>
      </c>
      <c r="H72" s="5">
        <v>377492</v>
      </c>
      <c r="I72" s="5">
        <f t="shared" si="3"/>
        <v>452293</v>
      </c>
    </row>
    <row r="73" spans="1:9" ht="38.25">
      <c r="A73" s="2" t="s">
        <v>539</v>
      </c>
      <c r="B73" s="2" t="s">
        <v>179</v>
      </c>
      <c r="C73" s="5">
        <v>74016</v>
      </c>
      <c r="D73" s="5">
        <v>14299</v>
      </c>
      <c r="E73" s="5">
        <f t="shared" si="2"/>
        <v>88315</v>
      </c>
      <c r="F73" s="9">
        <v>318</v>
      </c>
      <c r="G73" s="5">
        <v>0</v>
      </c>
      <c r="H73" s="5">
        <v>403001</v>
      </c>
      <c r="I73" s="5">
        <f t="shared" si="3"/>
        <v>403319</v>
      </c>
    </row>
    <row r="74" spans="1:9" ht="38.25">
      <c r="A74" s="2" t="s">
        <v>539</v>
      </c>
      <c r="B74" s="2" t="s">
        <v>181</v>
      </c>
      <c r="C74" s="5">
        <v>52318</v>
      </c>
      <c r="D74" s="5">
        <v>9889</v>
      </c>
      <c r="E74" s="5">
        <f t="shared" si="2"/>
        <v>62207</v>
      </c>
      <c r="F74" s="9">
        <v>33981</v>
      </c>
      <c r="G74" s="5">
        <v>4444</v>
      </c>
      <c r="H74" s="5">
        <v>506111</v>
      </c>
      <c r="I74" s="5">
        <f t="shared" si="3"/>
        <v>544536</v>
      </c>
    </row>
    <row r="75" spans="1:9" ht="38.25">
      <c r="A75" s="2" t="s">
        <v>541</v>
      </c>
      <c r="B75" s="2" t="s">
        <v>543</v>
      </c>
      <c r="C75" s="5">
        <v>85659</v>
      </c>
      <c r="D75" s="5">
        <v>16240</v>
      </c>
      <c r="E75" s="5">
        <f t="shared" si="2"/>
        <v>101899</v>
      </c>
      <c r="F75" s="9">
        <v>87635</v>
      </c>
      <c r="G75" s="5">
        <v>16422</v>
      </c>
      <c r="H75" s="5">
        <v>65775</v>
      </c>
      <c r="I75" s="5">
        <f t="shared" si="3"/>
        <v>169832</v>
      </c>
    </row>
    <row r="76" spans="1:9" ht="38.25">
      <c r="A76" s="2" t="s">
        <v>541</v>
      </c>
      <c r="B76" s="2" t="s">
        <v>543</v>
      </c>
      <c r="C76" s="5">
        <v>84179</v>
      </c>
      <c r="D76" s="5">
        <v>14803</v>
      </c>
      <c r="E76" s="5">
        <f t="shared" si="2"/>
        <v>98982</v>
      </c>
      <c r="F76" s="9">
        <v>164741</v>
      </c>
      <c r="G76" s="5">
        <v>16228</v>
      </c>
      <c r="H76" s="5">
        <v>79459</v>
      </c>
      <c r="I76" s="5">
        <f t="shared" si="3"/>
        <v>260428</v>
      </c>
    </row>
    <row r="77" spans="1:9" ht="38.25">
      <c r="A77" s="2" t="s">
        <v>541</v>
      </c>
      <c r="B77" s="2" t="s">
        <v>544</v>
      </c>
      <c r="C77" s="5">
        <v>51947</v>
      </c>
      <c r="D77" s="5">
        <v>8010</v>
      </c>
      <c r="E77" s="5">
        <f t="shared" si="2"/>
        <v>59957</v>
      </c>
      <c r="F77" s="9">
        <v>55838</v>
      </c>
      <c r="G77" s="5">
        <v>8542</v>
      </c>
      <c r="H77" s="5">
        <v>150180</v>
      </c>
      <c r="I77" s="5">
        <f t="shared" si="3"/>
        <v>214560</v>
      </c>
    </row>
    <row r="78" spans="1:9" ht="38.25">
      <c r="A78" s="2" t="s">
        <v>541</v>
      </c>
      <c r="B78" s="2" t="s">
        <v>542</v>
      </c>
      <c r="C78" s="5">
        <v>42700</v>
      </c>
      <c r="D78" s="5">
        <v>6347</v>
      </c>
      <c r="E78" s="5">
        <f t="shared" si="2"/>
        <v>49047</v>
      </c>
      <c r="F78" s="9">
        <v>47960</v>
      </c>
      <c r="G78" s="5">
        <v>6383</v>
      </c>
      <c r="H78" s="5">
        <v>150723</v>
      </c>
      <c r="I78" s="5">
        <f t="shared" si="3"/>
        <v>205066</v>
      </c>
    </row>
    <row r="79" spans="1:9" ht="38.25">
      <c r="A79" s="2" t="s">
        <v>541</v>
      </c>
      <c r="B79" s="2" t="s">
        <v>544</v>
      </c>
      <c r="C79" s="5">
        <v>38337</v>
      </c>
      <c r="D79" s="5">
        <v>5713</v>
      </c>
      <c r="E79" s="5">
        <f t="shared" si="2"/>
        <v>44050</v>
      </c>
      <c r="F79" s="9">
        <v>40377</v>
      </c>
      <c r="G79" s="5">
        <v>6065</v>
      </c>
      <c r="H79" s="5">
        <v>159742</v>
      </c>
      <c r="I79" s="5">
        <f t="shared" si="3"/>
        <v>206184</v>
      </c>
    </row>
    <row r="80" spans="1:9" ht="38.25">
      <c r="A80" s="2" t="s">
        <v>541</v>
      </c>
      <c r="B80" s="2" t="s">
        <v>542</v>
      </c>
      <c r="C80" s="5">
        <v>45707</v>
      </c>
      <c r="D80" s="5">
        <v>6347</v>
      </c>
      <c r="E80" s="5">
        <f t="shared" si="2"/>
        <v>52054</v>
      </c>
      <c r="F80" s="9">
        <v>42753</v>
      </c>
      <c r="G80" s="5">
        <v>6383</v>
      </c>
      <c r="H80" s="5">
        <v>160222</v>
      </c>
      <c r="I80" s="5">
        <f t="shared" si="3"/>
        <v>209358</v>
      </c>
    </row>
    <row r="81" spans="1:9" ht="38.25">
      <c r="A81" s="2" t="s">
        <v>541</v>
      </c>
      <c r="B81" s="2" t="s">
        <v>544</v>
      </c>
      <c r="C81" s="5">
        <v>83142</v>
      </c>
      <c r="D81" s="5">
        <v>8216</v>
      </c>
      <c r="E81" s="5">
        <f t="shared" si="2"/>
        <v>91358</v>
      </c>
      <c r="F81" s="9">
        <v>45772</v>
      </c>
      <c r="G81" s="5">
        <v>6759</v>
      </c>
      <c r="H81" s="5">
        <v>186993</v>
      </c>
      <c r="I81" s="5">
        <f t="shared" si="3"/>
        <v>239524</v>
      </c>
    </row>
    <row r="82" spans="1:9" ht="38.25">
      <c r="A82" s="2" t="s">
        <v>541</v>
      </c>
      <c r="B82" s="2" t="s">
        <v>544</v>
      </c>
      <c r="C82" s="5">
        <v>47675</v>
      </c>
      <c r="D82" s="5">
        <v>7639</v>
      </c>
      <c r="E82" s="5">
        <f t="shared" si="2"/>
        <v>55314</v>
      </c>
      <c r="F82" s="9">
        <v>46193</v>
      </c>
      <c r="G82" s="5">
        <v>7681</v>
      </c>
      <c r="H82" s="5">
        <v>196274</v>
      </c>
      <c r="I82" s="5">
        <f t="shared" si="3"/>
        <v>250148</v>
      </c>
    </row>
    <row r="83" spans="1:9" ht="38.25">
      <c r="A83" s="2" t="s">
        <v>541</v>
      </c>
      <c r="B83" s="2" t="s">
        <v>544</v>
      </c>
      <c r="C83" s="5">
        <v>44136</v>
      </c>
      <c r="D83" s="5">
        <v>7639</v>
      </c>
      <c r="E83" s="5">
        <f t="shared" si="2"/>
        <v>51775</v>
      </c>
      <c r="F83" s="9">
        <v>62465</v>
      </c>
      <c r="G83" s="5">
        <v>7681</v>
      </c>
      <c r="H83" s="5">
        <v>197602</v>
      </c>
      <c r="I83" s="5">
        <f t="shared" si="3"/>
        <v>267748</v>
      </c>
    </row>
    <row r="84" spans="1:9" ht="38.25">
      <c r="A84" s="2" t="s">
        <v>541</v>
      </c>
      <c r="B84" s="2" t="s">
        <v>544</v>
      </c>
      <c r="C84" s="5">
        <v>51369</v>
      </c>
      <c r="D84" s="5">
        <v>8063</v>
      </c>
      <c r="E84" s="5">
        <f t="shared" si="2"/>
        <v>59432</v>
      </c>
      <c r="F84" s="9">
        <v>63921</v>
      </c>
      <c r="G84" s="5">
        <v>8107</v>
      </c>
      <c r="H84" s="5">
        <v>204260</v>
      </c>
      <c r="I84" s="5">
        <f t="shared" si="3"/>
        <v>276288</v>
      </c>
    </row>
    <row r="85" spans="1:9" ht="38.25">
      <c r="A85" s="2" t="s">
        <v>541</v>
      </c>
      <c r="B85" s="2" t="s">
        <v>544</v>
      </c>
      <c r="C85" s="5">
        <v>59091</v>
      </c>
      <c r="D85" s="5">
        <v>9639</v>
      </c>
      <c r="E85" s="5">
        <f t="shared" si="2"/>
        <v>68730</v>
      </c>
      <c r="F85" s="9">
        <v>18279</v>
      </c>
      <c r="G85" s="5">
        <v>881</v>
      </c>
      <c r="H85" s="5">
        <v>210901</v>
      </c>
      <c r="I85" s="5">
        <f t="shared" si="3"/>
        <v>230061</v>
      </c>
    </row>
    <row r="86" spans="1:9" ht="38.25">
      <c r="A86" s="2" t="s">
        <v>541</v>
      </c>
      <c r="B86" s="2" t="s">
        <v>573</v>
      </c>
      <c r="C86" s="5">
        <v>96483</v>
      </c>
      <c r="D86" s="5">
        <v>18970</v>
      </c>
      <c r="E86" s="5">
        <f t="shared" si="2"/>
        <v>115453</v>
      </c>
      <c r="F86" s="9">
        <v>79892</v>
      </c>
      <c r="G86" s="5">
        <v>13862</v>
      </c>
      <c r="H86" s="5">
        <v>418498</v>
      </c>
      <c r="I86" s="5">
        <f t="shared" si="3"/>
        <v>512252</v>
      </c>
    </row>
    <row r="87" spans="1:9" ht="38.25">
      <c r="A87" s="2" t="s">
        <v>545</v>
      </c>
      <c r="B87" s="2" t="s">
        <v>585</v>
      </c>
      <c r="C87" s="5">
        <v>88350</v>
      </c>
      <c r="D87" s="5">
        <v>15616</v>
      </c>
      <c r="E87" s="5">
        <f t="shared" si="2"/>
        <v>103966</v>
      </c>
      <c r="F87" s="9">
        <v>112760</v>
      </c>
      <c r="G87" s="5">
        <v>15747</v>
      </c>
      <c r="H87" s="5">
        <v>100000</v>
      </c>
      <c r="I87" s="5">
        <f t="shared" si="3"/>
        <v>228507</v>
      </c>
    </row>
    <row r="88" spans="1:9" ht="38.25">
      <c r="A88" s="2" t="s">
        <v>545</v>
      </c>
      <c r="B88" s="2" t="s">
        <v>548</v>
      </c>
      <c r="C88" s="5">
        <v>120183</v>
      </c>
      <c r="D88" s="5">
        <v>19966</v>
      </c>
      <c r="E88" s="5">
        <f t="shared" si="2"/>
        <v>140149</v>
      </c>
      <c r="F88" s="9">
        <v>91766</v>
      </c>
      <c r="G88" s="5">
        <v>17198</v>
      </c>
      <c r="H88" s="5">
        <v>116410</v>
      </c>
      <c r="I88" s="5">
        <f t="shared" si="3"/>
        <v>225374</v>
      </c>
    </row>
    <row r="89" spans="1:9" ht="38.25">
      <c r="A89" s="2" t="s">
        <v>545</v>
      </c>
      <c r="B89" s="2" t="s">
        <v>544</v>
      </c>
      <c r="C89" s="5">
        <v>39953</v>
      </c>
      <c r="D89" s="5">
        <v>5215</v>
      </c>
      <c r="E89" s="5">
        <f t="shared" si="2"/>
        <v>45168</v>
      </c>
      <c r="F89" s="9">
        <v>42845</v>
      </c>
      <c r="G89" s="5">
        <v>5745</v>
      </c>
      <c r="H89" s="5">
        <v>160695</v>
      </c>
      <c r="I89" s="5">
        <f t="shared" si="3"/>
        <v>209285</v>
      </c>
    </row>
    <row r="90" spans="1:9" ht="38.25">
      <c r="A90" s="2" t="s">
        <v>545</v>
      </c>
      <c r="B90" s="2" t="s">
        <v>549</v>
      </c>
      <c r="C90" s="5">
        <v>67846</v>
      </c>
      <c r="D90" s="5">
        <v>11481</v>
      </c>
      <c r="E90" s="5">
        <f t="shared" si="2"/>
        <v>79327</v>
      </c>
      <c r="F90" s="9">
        <v>24905</v>
      </c>
      <c r="G90" s="5">
        <v>3185</v>
      </c>
      <c r="H90" s="5">
        <v>174176</v>
      </c>
      <c r="I90" s="5">
        <f t="shared" si="3"/>
        <v>202266</v>
      </c>
    </row>
    <row r="91" spans="1:9" ht="38.25">
      <c r="A91" s="2" t="s">
        <v>545</v>
      </c>
      <c r="B91" s="2" t="s">
        <v>547</v>
      </c>
      <c r="C91" s="5">
        <v>48902</v>
      </c>
      <c r="D91" s="5">
        <v>7352</v>
      </c>
      <c r="E91" s="5">
        <f t="shared" si="2"/>
        <v>56254</v>
      </c>
      <c r="F91" s="9">
        <v>11590</v>
      </c>
      <c r="G91" s="5">
        <v>1349</v>
      </c>
      <c r="H91" s="5">
        <v>256044</v>
      </c>
      <c r="I91" s="5">
        <f t="shared" si="3"/>
        <v>268983</v>
      </c>
    </row>
    <row r="92" spans="1:9" ht="38.25">
      <c r="A92" s="2" t="s">
        <v>545</v>
      </c>
      <c r="B92" s="2" t="s">
        <v>573</v>
      </c>
      <c r="C92" s="5">
        <v>96867</v>
      </c>
      <c r="D92" s="5">
        <v>15616</v>
      </c>
      <c r="E92" s="5">
        <f t="shared" si="2"/>
        <v>112483</v>
      </c>
      <c r="F92" s="9">
        <v>97714</v>
      </c>
      <c r="G92" s="5">
        <v>18728</v>
      </c>
      <c r="H92" s="5">
        <v>276749</v>
      </c>
      <c r="I92" s="5">
        <f t="shared" si="3"/>
        <v>393191</v>
      </c>
    </row>
    <row r="93" spans="1:9" ht="38.25">
      <c r="A93" s="2" t="s">
        <v>545</v>
      </c>
      <c r="B93" s="2" t="s">
        <v>546</v>
      </c>
      <c r="C93" s="5">
        <v>68272</v>
      </c>
      <c r="D93" s="5">
        <v>11020</v>
      </c>
      <c r="E93" s="5">
        <f t="shared" si="2"/>
        <v>79292</v>
      </c>
      <c r="F93" s="9">
        <v>78159</v>
      </c>
      <c r="G93" s="5">
        <v>11580</v>
      </c>
      <c r="H93" s="5">
        <v>302825</v>
      </c>
      <c r="I93" s="5">
        <f t="shared" si="3"/>
        <v>392564</v>
      </c>
    </row>
    <row r="94" spans="1:9" ht="38.25">
      <c r="A94" s="2" t="s">
        <v>545</v>
      </c>
      <c r="B94" s="2" t="s">
        <v>544</v>
      </c>
      <c r="C94" s="5">
        <v>62198</v>
      </c>
      <c r="D94" s="5">
        <v>10106</v>
      </c>
      <c r="E94" s="5">
        <f t="shared" si="2"/>
        <v>72304</v>
      </c>
      <c r="F94" s="9">
        <v>50389</v>
      </c>
      <c r="G94" s="5">
        <v>7413</v>
      </c>
      <c r="H94" s="5">
        <v>359888</v>
      </c>
      <c r="I94" s="5">
        <f t="shared" si="3"/>
        <v>417690</v>
      </c>
    </row>
    <row r="95" spans="1:9" ht="51">
      <c r="A95" s="2" t="s">
        <v>553</v>
      </c>
      <c r="B95" s="2" t="s">
        <v>554</v>
      </c>
      <c r="C95" s="5">
        <v>61237</v>
      </c>
      <c r="D95" s="5">
        <v>8160</v>
      </c>
      <c r="E95" s="5">
        <f t="shared" si="2"/>
        <v>69397</v>
      </c>
      <c r="F95" s="9">
        <v>55475</v>
      </c>
      <c r="G95" s="5">
        <v>9072</v>
      </c>
      <c r="H95" s="5">
        <v>304480</v>
      </c>
      <c r="I95" s="5">
        <f t="shared" si="3"/>
        <v>369027</v>
      </c>
    </row>
    <row r="96" spans="1:9" ht="38.25">
      <c r="A96" s="2" t="s">
        <v>555</v>
      </c>
      <c r="B96" s="2" t="s">
        <v>221</v>
      </c>
      <c r="C96" s="5">
        <v>118221</v>
      </c>
      <c r="D96" s="5">
        <v>31161</v>
      </c>
      <c r="E96" s="5">
        <f t="shared" si="2"/>
        <v>149382</v>
      </c>
      <c r="F96" s="9">
        <v>101067</v>
      </c>
      <c r="G96" s="5">
        <v>41795</v>
      </c>
      <c r="H96" s="5">
        <v>307898</v>
      </c>
      <c r="I96" s="5">
        <f t="shared" si="3"/>
        <v>450760</v>
      </c>
    </row>
    <row r="97" spans="1:9" ht="51">
      <c r="A97" s="2" t="s">
        <v>223</v>
      </c>
      <c r="B97" s="2" t="s">
        <v>226</v>
      </c>
      <c r="C97" s="5">
        <v>122735</v>
      </c>
      <c r="D97" s="5">
        <v>7332</v>
      </c>
      <c r="E97" s="5">
        <f t="shared" si="2"/>
        <v>130067</v>
      </c>
      <c r="F97" s="9">
        <v>167819</v>
      </c>
      <c r="G97" s="5">
        <v>9716</v>
      </c>
      <c r="H97" s="5">
        <v>111336</v>
      </c>
      <c r="I97" s="5">
        <f t="shared" si="3"/>
        <v>288871</v>
      </c>
    </row>
    <row r="98" spans="1:9" ht="25.5">
      <c r="A98" s="2" t="s">
        <v>6</v>
      </c>
      <c r="B98" s="2" t="s">
        <v>10</v>
      </c>
      <c r="C98" s="5">
        <v>137785</v>
      </c>
      <c r="D98" s="5">
        <v>23433</v>
      </c>
      <c r="E98" s="5">
        <f t="shared" si="2"/>
        <v>161218</v>
      </c>
      <c r="F98" s="9">
        <v>202861</v>
      </c>
      <c r="G98" s="5">
        <v>64286</v>
      </c>
      <c r="H98" s="5">
        <v>104037</v>
      </c>
      <c r="I98" s="5">
        <f t="shared" si="3"/>
        <v>371184</v>
      </c>
    </row>
    <row r="99" spans="1:9" ht="12.75">
      <c r="A99" s="2" t="s">
        <v>103</v>
      </c>
      <c r="B99" s="2" t="s">
        <v>104</v>
      </c>
      <c r="C99" s="5">
        <v>42697</v>
      </c>
      <c r="D99" s="5">
        <v>6117</v>
      </c>
      <c r="E99" s="5">
        <f t="shared" si="2"/>
        <v>48814</v>
      </c>
      <c r="F99" s="9">
        <v>43772</v>
      </c>
      <c r="G99" s="5">
        <v>6868</v>
      </c>
      <c r="H99" s="5">
        <v>110800</v>
      </c>
      <c r="I99" s="5">
        <f t="shared" si="3"/>
        <v>161440</v>
      </c>
    </row>
    <row r="100" spans="1:9" ht="12.75">
      <c r="A100" s="2" t="s">
        <v>103</v>
      </c>
      <c r="B100" s="2" t="s">
        <v>105</v>
      </c>
      <c r="C100" s="5">
        <v>24703</v>
      </c>
      <c r="D100" s="5">
        <v>3935</v>
      </c>
      <c r="E100" s="5">
        <f t="shared" si="2"/>
        <v>28638</v>
      </c>
      <c r="F100" s="9">
        <v>25013</v>
      </c>
      <c r="G100" s="5">
        <v>4419</v>
      </c>
      <c r="H100" s="5">
        <v>170900</v>
      </c>
      <c r="I100" s="5">
        <f t="shared" si="3"/>
        <v>200332</v>
      </c>
    </row>
    <row r="101" spans="1:9" ht="25.5">
      <c r="A101" s="2" t="s">
        <v>186</v>
      </c>
      <c r="B101" s="2" t="s">
        <v>193</v>
      </c>
      <c r="C101" s="5">
        <v>0</v>
      </c>
      <c r="D101" s="5">
        <v>0</v>
      </c>
      <c r="E101" s="5">
        <f t="shared" si="2"/>
        <v>0</v>
      </c>
      <c r="F101" s="9">
        <v>95934</v>
      </c>
      <c r="G101" s="5">
        <v>21096</v>
      </c>
      <c r="H101" s="5">
        <v>79145</v>
      </c>
      <c r="I101" s="5">
        <f t="shared" si="3"/>
        <v>196175</v>
      </c>
    </row>
    <row r="102" spans="1:9" ht="25.5">
      <c r="A102" s="2" t="s">
        <v>186</v>
      </c>
      <c r="B102" s="2" t="s">
        <v>187</v>
      </c>
      <c r="C102" s="5">
        <v>0</v>
      </c>
      <c r="D102" s="5">
        <v>0</v>
      </c>
      <c r="E102" s="5">
        <f t="shared" si="2"/>
        <v>0</v>
      </c>
      <c r="F102" s="9">
        <v>67060</v>
      </c>
      <c r="G102" s="5">
        <v>11888</v>
      </c>
      <c r="H102" s="5">
        <v>87334</v>
      </c>
      <c r="I102" s="5">
        <f t="shared" si="3"/>
        <v>166282</v>
      </c>
    </row>
    <row r="103" spans="1:9" ht="25.5">
      <c r="A103" s="2" t="s">
        <v>186</v>
      </c>
      <c r="B103" s="2" t="s">
        <v>187</v>
      </c>
      <c r="C103" s="5">
        <v>0</v>
      </c>
      <c r="D103" s="5">
        <v>0</v>
      </c>
      <c r="E103" s="5">
        <f t="shared" si="2"/>
        <v>0</v>
      </c>
      <c r="F103" s="9">
        <v>62101</v>
      </c>
      <c r="G103" s="5">
        <v>12730</v>
      </c>
      <c r="H103" s="5">
        <v>93432</v>
      </c>
      <c r="I103" s="5">
        <f t="shared" si="3"/>
        <v>168263</v>
      </c>
    </row>
    <row r="104" spans="1:9" ht="25.5">
      <c r="A104" s="2" t="s">
        <v>186</v>
      </c>
      <c r="B104" s="2" t="s">
        <v>187</v>
      </c>
      <c r="C104" s="5">
        <v>0</v>
      </c>
      <c r="D104" s="5">
        <v>0</v>
      </c>
      <c r="E104" s="5">
        <f t="shared" si="2"/>
        <v>0</v>
      </c>
      <c r="F104" s="9">
        <v>63791</v>
      </c>
      <c r="G104" s="5">
        <v>11516</v>
      </c>
      <c r="H104" s="5">
        <v>93510</v>
      </c>
      <c r="I104" s="5">
        <f t="shared" si="3"/>
        <v>168817</v>
      </c>
    </row>
    <row r="105" spans="1:9" ht="25.5">
      <c r="A105" s="2" t="s">
        <v>186</v>
      </c>
      <c r="B105" s="2" t="s">
        <v>187</v>
      </c>
      <c r="C105" s="5">
        <v>0</v>
      </c>
      <c r="D105" s="5">
        <v>0</v>
      </c>
      <c r="E105" s="5">
        <f t="shared" si="2"/>
        <v>0</v>
      </c>
      <c r="F105" s="9">
        <v>66634</v>
      </c>
      <c r="G105" s="5">
        <v>13077</v>
      </c>
      <c r="H105" s="5">
        <v>107614</v>
      </c>
      <c r="I105" s="5">
        <f t="shared" si="3"/>
        <v>187325</v>
      </c>
    </row>
    <row r="106" spans="1:9" ht="25.5">
      <c r="A106" s="2" t="s">
        <v>186</v>
      </c>
      <c r="B106" s="2" t="s">
        <v>191</v>
      </c>
      <c r="C106" s="5">
        <v>0</v>
      </c>
      <c r="D106" s="5">
        <v>0</v>
      </c>
      <c r="E106" s="5">
        <f t="shared" si="2"/>
        <v>0</v>
      </c>
      <c r="F106" s="9">
        <v>80124</v>
      </c>
      <c r="G106" s="5">
        <v>14881</v>
      </c>
      <c r="H106" s="5">
        <v>109049</v>
      </c>
      <c r="I106" s="5">
        <f t="shared" si="3"/>
        <v>204054</v>
      </c>
    </row>
    <row r="107" spans="1:9" ht="25.5">
      <c r="A107" s="2" t="s">
        <v>186</v>
      </c>
      <c r="B107" s="2" t="s">
        <v>190</v>
      </c>
      <c r="C107" s="5">
        <v>0</v>
      </c>
      <c r="D107" s="5">
        <v>0</v>
      </c>
      <c r="E107" s="5">
        <f t="shared" si="2"/>
        <v>0</v>
      </c>
      <c r="F107" s="9">
        <v>55989</v>
      </c>
      <c r="G107" s="5">
        <v>9566</v>
      </c>
      <c r="H107" s="5">
        <v>110862</v>
      </c>
      <c r="I107" s="5">
        <f t="shared" si="3"/>
        <v>176417</v>
      </c>
    </row>
    <row r="108" spans="1:9" ht="25.5">
      <c r="A108" s="2" t="s">
        <v>186</v>
      </c>
      <c r="B108" s="2" t="s">
        <v>191</v>
      </c>
      <c r="C108" s="5">
        <v>0</v>
      </c>
      <c r="D108" s="5">
        <v>0</v>
      </c>
      <c r="E108" s="5">
        <f t="shared" si="2"/>
        <v>0</v>
      </c>
      <c r="F108" s="9">
        <v>69630</v>
      </c>
      <c r="G108" s="5">
        <v>15934</v>
      </c>
      <c r="H108" s="5">
        <v>114886</v>
      </c>
      <c r="I108" s="5">
        <f t="shared" si="3"/>
        <v>200450</v>
      </c>
    </row>
    <row r="109" spans="1:9" ht="25.5">
      <c r="A109" s="2" t="s">
        <v>186</v>
      </c>
      <c r="B109" s="2" t="s">
        <v>199</v>
      </c>
      <c r="C109" s="5">
        <v>0</v>
      </c>
      <c r="D109" s="5">
        <v>0</v>
      </c>
      <c r="E109" s="5">
        <f t="shared" si="2"/>
        <v>0</v>
      </c>
      <c r="F109" s="9">
        <v>51740</v>
      </c>
      <c r="G109" s="5">
        <v>10244</v>
      </c>
      <c r="H109" s="5">
        <v>116708</v>
      </c>
      <c r="I109" s="5">
        <f t="shared" si="3"/>
        <v>178692</v>
      </c>
    </row>
    <row r="110" spans="1:9" ht="25.5">
      <c r="A110" s="2" t="s">
        <v>186</v>
      </c>
      <c r="B110" s="2" t="s">
        <v>189</v>
      </c>
      <c r="C110" s="5">
        <v>0</v>
      </c>
      <c r="D110" s="5">
        <v>0</v>
      </c>
      <c r="E110" s="5">
        <f t="shared" si="2"/>
        <v>0</v>
      </c>
      <c r="F110" s="9">
        <v>35288</v>
      </c>
      <c r="G110" s="5">
        <v>6075</v>
      </c>
      <c r="H110" s="5">
        <v>116933</v>
      </c>
      <c r="I110" s="5">
        <f t="shared" si="3"/>
        <v>158296</v>
      </c>
    </row>
    <row r="111" spans="1:9" ht="25.5">
      <c r="A111" s="2" t="s">
        <v>186</v>
      </c>
      <c r="B111" s="2" t="s">
        <v>193</v>
      </c>
      <c r="C111" s="5">
        <v>0</v>
      </c>
      <c r="D111" s="5">
        <v>0</v>
      </c>
      <c r="E111" s="5">
        <f t="shared" si="2"/>
        <v>0</v>
      </c>
      <c r="F111" s="9">
        <v>104306</v>
      </c>
      <c r="G111" s="5">
        <v>19164</v>
      </c>
      <c r="H111" s="5">
        <v>123024</v>
      </c>
      <c r="I111" s="5">
        <f t="shared" si="3"/>
        <v>246494</v>
      </c>
    </row>
    <row r="112" spans="1:9" ht="38.25">
      <c r="A112" s="2" t="s">
        <v>186</v>
      </c>
      <c r="B112" s="2" t="s">
        <v>188</v>
      </c>
      <c r="C112" s="5">
        <v>0</v>
      </c>
      <c r="D112" s="5">
        <v>0</v>
      </c>
      <c r="E112" s="5">
        <f t="shared" si="2"/>
        <v>0</v>
      </c>
      <c r="F112" s="9">
        <v>31635</v>
      </c>
      <c r="G112" s="5">
        <v>5502</v>
      </c>
      <c r="H112" s="5">
        <v>126056</v>
      </c>
      <c r="I112" s="5">
        <f t="shared" si="3"/>
        <v>163193</v>
      </c>
    </row>
    <row r="113" spans="1:9" ht="25.5">
      <c r="A113" s="2" t="s">
        <v>186</v>
      </c>
      <c r="B113" s="2" t="s">
        <v>187</v>
      </c>
      <c r="C113" s="5">
        <v>0</v>
      </c>
      <c r="D113" s="5">
        <v>0</v>
      </c>
      <c r="E113" s="5">
        <f t="shared" si="2"/>
        <v>0</v>
      </c>
      <c r="F113" s="9">
        <v>66013</v>
      </c>
      <c r="G113" s="5">
        <v>13888</v>
      </c>
      <c r="H113" s="5">
        <v>126497</v>
      </c>
      <c r="I113" s="5">
        <f t="shared" si="3"/>
        <v>206398</v>
      </c>
    </row>
    <row r="114" spans="1:9" ht="25.5">
      <c r="A114" s="2" t="s">
        <v>186</v>
      </c>
      <c r="B114" s="2" t="s">
        <v>198</v>
      </c>
      <c r="C114" s="5">
        <v>0</v>
      </c>
      <c r="D114" s="5">
        <v>0</v>
      </c>
      <c r="E114" s="5">
        <f t="shared" si="2"/>
        <v>0</v>
      </c>
      <c r="F114" s="9">
        <v>36407</v>
      </c>
      <c r="G114" s="5">
        <v>3454</v>
      </c>
      <c r="H114" s="5">
        <v>132627</v>
      </c>
      <c r="I114" s="5">
        <f t="shared" si="3"/>
        <v>172488</v>
      </c>
    </row>
    <row r="115" spans="1:9" ht="25.5">
      <c r="A115" s="2" t="s">
        <v>186</v>
      </c>
      <c r="B115" s="2" t="s">
        <v>198</v>
      </c>
      <c r="C115" s="5">
        <v>0</v>
      </c>
      <c r="D115" s="5">
        <v>0</v>
      </c>
      <c r="E115" s="5">
        <f t="shared" si="2"/>
        <v>0</v>
      </c>
      <c r="F115" s="9">
        <v>31160</v>
      </c>
      <c r="G115" s="5">
        <v>4185</v>
      </c>
      <c r="H115" s="5">
        <v>133273</v>
      </c>
      <c r="I115" s="5">
        <f t="shared" si="3"/>
        <v>168618</v>
      </c>
    </row>
    <row r="116" spans="1:9" ht="25.5">
      <c r="A116" s="2" t="s">
        <v>186</v>
      </c>
      <c r="B116" s="2" t="s">
        <v>196</v>
      </c>
      <c r="C116" s="5">
        <v>0</v>
      </c>
      <c r="D116" s="5">
        <v>0</v>
      </c>
      <c r="E116" s="5">
        <f t="shared" si="2"/>
        <v>0</v>
      </c>
      <c r="F116" s="9">
        <v>31232</v>
      </c>
      <c r="G116" s="5">
        <v>3036</v>
      </c>
      <c r="H116" s="5">
        <v>134160</v>
      </c>
      <c r="I116" s="5">
        <f t="shared" si="3"/>
        <v>168428</v>
      </c>
    </row>
    <row r="117" spans="1:9" ht="25.5">
      <c r="A117" s="2" t="s">
        <v>186</v>
      </c>
      <c r="B117" s="2" t="s">
        <v>200</v>
      </c>
      <c r="C117" s="5">
        <v>0</v>
      </c>
      <c r="D117" s="5">
        <v>0</v>
      </c>
      <c r="E117" s="5">
        <f t="shared" si="2"/>
        <v>0</v>
      </c>
      <c r="F117" s="9">
        <v>34923</v>
      </c>
      <c r="G117" s="5">
        <v>5084</v>
      </c>
      <c r="H117" s="5">
        <v>134397</v>
      </c>
      <c r="I117" s="5">
        <f t="shared" si="3"/>
        <v>174404</v>
      </c>
    </row>
    <row r="118" spans="1:9" ht="25.5">
      <c r="A118" s="2" t="s">
        <v>186</v>
      </c>
      <c r="B118" s="2" t="s">
        <v>197</v>
      </c>
      <c r="C118" s="5">
        <v>0</v>
      </c>
      <c r="D118" s="5">
        <v>0</v>
      </c>
      <c r="E118" s="5">
        <f t="shared" si="2"/>
        <v>0</v>
      </c>
      <c r="F118" s="9">
        <v>34923</v>
      </c>
      <c r="G118" s="5">
        <v>3696</v>
      </c>
      <c r="H118" s="5">
        <v>157200</v>
      </c>
      <c r="I118" s="5">
        <f t="shared" si="3"/>
        <v>195819</v>
      </c>
    </row>
    <row r="119" spans="1:9" ht="25.5">
      <c r="A119" s="2" t="s">
        <v>186</v>
      </c>
      <c r="B119" s="2" t="s">
        <v>187</v>
      </c>
      <c r="C119" s="5">
        <v>0</v>
      </c>
      <c r="D119" s="5">
        <v>0</v>
      </c>
      <c r="E119" s="5">
        <f t="shared" si="2"/>
        <v>0</v>
      </c>
      <c r="F119" s="9">
        <v>71141</v>
      </c>
      <c r="G119" s="5">
        <v>12730</v>
      </c>
      <c r="H119" s="5">
        <v>169431</v>
      </c>
      <c r="I119" s="5">
        <f t="shared" si="3"/>
        <v>253302</v>
      </c>
    </row>
    <row r="120" spans="1:9" ht="25.5">
      <c r="A120" s="2" t="s">
        <v>186</v>
      </c>
      <c r="B120" s="2" t="s">
        <v>196</v>
      </c>
      <c r="C120" s="5">
        <v>0</v>
      </c>
      <c r="D120" s="5">
        <v>0</v>
      </c>
      <c r="E120" s="5">
        <f t="shared" si="2"/>
        <v>0</v>
      </c>
      <c r="F120" s="9">
        <v>36727</v>
      </c>
      <c r="G120" s="5">
        <v>3234</v>
      </c>
      <c r="H120" s="5">
        <v>175367</v>
      </c>
      <c r="I120" s="5">
        <f t="shared" si="3"/>
        <v>215328</v>
      </c>
    </row>
    <row r="121" spans="1:9" ht="25.5">
      <c r="A121" s="2" t="s">
        <v>186</v>
      </c>
      <c r="B121" s="2" t="s">
        <v>196</v>
      </c>
      <c r="C121" s="5">
        <v>0</v>
      </c>
      <c r="D121" s="5">
        <v>0</v>
      </c>
      <c r="E121" s="5">
        <f t="shared" si="2"/>
        <v>0</v>
      </c>
      <c r="F121" s="9">
        <v>38699</v>
      </c>
      <c r="G121" s="5">
        <v>3893</v>
      </c>
      <c r="H121" s="5">
        <v>181990</v>
      </c>
      <c r="I121" s="5">
        <f t="shared" si="3"/>
        <v>224582</v>
      </c>
    </row>
    <row r="122" spans="1:9" ht="25.5">
      <c r="A122" s="2" t="s">
        <v>186</v>
      </c>
      <c r="B122" s="2" t="s">
        <v>196</v>
      </c>
      <c r="C122" s="5">
        <v>0</v>
      </c>
      <c r="D122" s="5">
        <v>0</v>
      </c>
      <c r="E122" s="5">
        <f t="shared" si="2"/>
        <v>0</v>
      </c>
      <c r="F122" s="9">
        <v>35437</v>
      </c>
      <c r="G122" s="5">
        <v>4156</v>
      </c>
      <c r="H122" s="5">
        <v>195612</v>
      </c>
      <c r="I122" s="5">
        <f t="shared" si="3"/>
        <v>235205</v>
      </c>
    </row>
    <row r="123" spans="1:9" ht="25.5">
      <c r="A123" s="2" t="s">
        <v>186</v>
      </c>
      <c r="B123" s="2" t="s">
        <v>190</v>
      </c>
      <c r="C123" s="5">
        <v>0</v>
      </c>
      <c r="D123" s="5">
        <v>0</v>
      </c>
      <c r="E123" s="5">
        <f t="shared" si="2"/>
        <v>0</v>
      </c>
      <c r="F123" s="9">
        <v>41596</v>
      </c>
      <c r="G123" s="5">
        <v>10244</v>
      </c>
      <c r="H123" s="5">
        <v>209966</v>
      </c>
      <c r="I123" s="5">
        <f t="shared" si="3"/>
        <v>261806</v>
      </c>
    </row>
    <row r="124" spans="1:9" ht="25.5">
      <c r="A124" s="2" t="s">
        <v>186</v>
      </c>
      <c r="B124" s="2" t="s">
        <v>195</v>
      </c>
      <c r="C124" s="5">
        <v>0</v>
      </c>
      <c r="D124" s="5">
        <v>0</v>
      </c>
      <c r="E124" s="5">
        <f t="shared" si="2"/>
        <v>0</v>
      </c>
      <c r="F124" s="9">
        <v>50539</v>
      </c>
      <c r="G124" s="5">
        <v>10244</v>
      </c>
      <c r="H124" s="5">
        <v>228744</v>
      </c>
      <c r="I124" s="5">
        <f t="shared" si="3"/>
        <v>289527</v>
      </c>
    </row>
    <row r="125" spans="1:9" ht="25.5">
      <c r="A125" s="2" t="s">
        <v>186</v>
      </c>
      <c r="B125" s="2" t="s">
        <v>192</v>
      </c>
      <c r="C125" s="5">
        <v>0</v>
      </c>
      <c r="D125" s="5">
        <v>0</v>
      </c>
      <c r="E125" s="5">
        <f t="shared" si="2"/>
        <v>0</v>
      </c>
      <c r="F125" s="9">
        <v>62521</v>
      </c>
      <c r="G125" s="5">
        <v>11345</v>
      </c>
      <c r="H125" s="5">
        <v>261792</v>
      </c>
      <c r="I125" s="5">
        <f t="shared" si="3"/>
        <v>335658</v>
      </c>
    </row>
    <row r="126" spans="1:9" ht="25.5">
      <c r="A126" s="2" t="s">
        <v>186</v>
      </c>
      <c r="B126" s="2" t="s">
        <v>190</v>
      </c>
      <c r="C126" s="5">
        <v>0</v>
      </c>
      <c r="D126" s="5">
        <v>0</v>
      </c>
      <c r="E126" s="5">
        <f t="shared" si="2"/>
        <v>0</v>
      </c>
      <c r="F126" s="9">
        <v>45161</v>
      </c>
      <c r="G126" s="5">
        <v>8195</v>
      </c>
      <c r="H126" s="5">
        <v>303274</v>
      </c>
      <c r="I126" s="5">
        <f t="shared" si="3"/>
        <v>356630</v>
      </c>
    </row>
    <row r="127" spans="1:9" ht="25.5">
      <c r="A127" s="2" t="s">
        <v>186</v>
      </c>
      <c r="B127" s="2" t="s">
        <v>191</v>
      </c>
      <c r="C127" s="5">
        <v>0</v>
      </c>
      <c r="D127" s="5">
        <v>0</v>
      </c>
      <c r="E127" s="5">
        <f t="shared" si="2"/>
        <v>0</v>
      </c>
      <c r="F127" s="9">
        <v>83042</v>
      </c>
      <c r="G127" s="5">
        <v>17765</v>
      </c>
      <c r="H127" s="5">
        <v>334956</v>
      </c>
      <c r="I127" s="5">
        <f t="shared" si="3"/>
        <v>435763</v>
      </c>
    </row>
    <row r="128" spans="1:9" ht="25.5">
      <c r="A128" s="2" t="s">
        <v>186</v>
      </c>
      <c r="B128" s="2" t="s">
        <v>194</v>
      </c>
      <c r="C128" s="5">
        <v>0</v>
      </c>
      <c r="D128" s="5">
        <v>0</v>
      </c>
      <c r="E128" s="5">
        <f t="shared" si="2"/>
        <v>0</v>
      </c>
      <c r="F128" s="9">
        <v>56960</v>
      </c>
      <c r="G128" s="5">
        <v>11345</v>
      </c>
      <c r="H128" s="5">
        <v>351250</v>
      </c>
      <c r="I128" s="5">
        <f t="shared" si="3"/>
        <v>419555</v>
      </c>
    </row>
    <row r="129" spans="1:9" ht="25.5">
      <c r="A129" s="2" t="s">
        <v>186</v>
      </c>
      <c r="B129" s="2" t="s">
        <v>190</v>
      </c>
      <c r="C129" s="5">
        <v>0</v>
      </c>
      <c r="D129" s="5">
        <v>0</v>
      </c>
      <c r="E129" s="5">
        <f t="shared" si="2"/>
        <v>0</v>
      </c>
      <c r="F129" s="9">
        <v>54762</v>
      </c>
      <c r="G129" s="5">
        <v>10244</v>
      </c>
      <c r="H129" s="5">
        <v>369573</v>
      </c>
      <c r="I129" s="5">
        <f t="shared" si="3"/>
        <v>434579</v>
      </c>
    </row>
    <row r="130" spans="1:9" ht="25.5">
      <c r="A130" s="2" t="s">
        <v>186</v>
      </c>
      <c r="B130" s="2" t="s">
        <v>190</v>
      </c>
      <c r="C130" s="5">
        <v>0</v>
      </c>
      <c r="D130" s="5">
        <v>0</v>
      </c>
      <c r="E130" s="5">
        <f t="shared" si="2"/>
        <v>0</v>
      </c>
      <c r="F130" s="9">
        <v>55540</v>
      </c>
      <c r="G130" s="5">
        <v>12705</v>
      </c>
      <c r="H130" s="5">
        <v>440011</v>
      </c>
      <c r="I130" s="5">
        <f t="shared" si="3"/>
        <v>508256</v>
      </c>
    </row>
    <row r="131" spans="1:9" ht="25.5">
      <c r="A131" s="2" t="s">
        <v>186</v>
      </c>
      <c r="B131" s="2" t="s">
        <v>193</v>
      </c>
      <c r="C131" s="5">
        <v>0</v>
      </c>
      <c r="D131" s="5">
        <v>0</v>
      </c>
      <c r="E131" s="5">
        <f aca="true" t="shared" si="4" ref="E131:E194">SUM(C131:D131)</f>
        <v>0</v>
      </c>
      <c r="F131" s="9">
        <v>91716</v>
      </c>
      <c r="G131" s="5">
        <v>19809</v>
      </c>
      <c r="H131" s="5">
        <v>520529</v>
      </c>
      <c r="I131" s="5">
        <f aca="true" t="shared" si="5" ref="I131:I194">SUM(F131:H131)</f>
        <v>632054</v>
      </c>
    </row>
    <row r="132" spans="1:9" ht="12.75">
      <c r="A132" s="2" t="s">
        <v>204</v>
      </c>
      <c r="B132" s="2" t="s">
        <v>124</v>
      </c>
      <c r="C132" s="5">
        <v>69712</v>
      </c>
      <c r="D132" s="5">
        <v>8995</v>
      </c>
      <c r="E132" s="5">
        <f t="shared" si="4"/>
        <v>78707</v>
      </c>
      <c r="F132" s="9">
        <v>36239</v>
      </c>
      <c r="G132" s="5">
        <v>6741</v>
      </c>
      <c r="H132" s="5">
        <v>124499</v>
      </c>
      <c r="I132" s="5">
        <f t="shared" si="5"/>
        <v>167479</v>
      </c>
    </row>
    <row r="133" spans="1:9" ht="12.75">
      <c r="A133" s="2" t="s">
        <v>205</v>
      </c>
      <c r="B133" s="2" t="s">
        <v>3</v>
      </c>
      <c r="C133" s="5">
        <v>62610</v>
      </c>
      <c r="D133" s="5">
        <v>7800</v>
      </c>
      <c r="E133" s="5">
        <f t="shared" si="4"/>
        <v>70410</v>
      </c>
      <c r="F133" s="9">
        <v>32119</v>
      </c>
      <c r="G133" s="5">
        <v>3610</v>
      </c>
      <c r="H133" s="5">
        <v>325000</v>
      </c>
      <c r="I133" s="5">
        <f t="shared" si="5"/>
        <v>360729</v>
      </c>
    </row>
    <row r="134" spans="1:9" ht="12.75">
      <c r="A134" s="2" t="s">
        <v>205</v>
      </c>
      <c r="B134" s="2" t="s">
        <v>207</v>
      </c>
      <c r="C134" s="5">
        <v>55089</v>
      </c>
      <c r="D134" s="5">
        <v>7825</v>
      </c>
      <c r="E134" s="5">
        <f t="shared" si="4"/>
        <v>62914</v>
      </c>
      <c r="F134" s="9">
        <v>60014</v>
      </c>
      <c r="G134" s="5">
        <v>8236</v>
      </c>
      <c r="H134" s="5">
        <v>360000</v>
      </c>
      <c r="I134" s="5">
        <f t="shared" si="5"/>
        <v>428250</v>
      </c>
    </row>
    <row r="135" spans="1:9" ht="25.5">
      <c r="A135" s="2" t="s">
        <v>208</v>
      </c>
      <c r="B135" s="2" t="s">
        <v>124</v>
      </c>
      <c r="C135" s="5">
        <v>56931</v>
      </c>
      <c r="D135" s="5">
        <v>0</v>
      </c>
      <c r="E135" s="5">
        <f t="shared" si="4"/>
        <v>56931</v>
      </c>
      <c r="F135" s="9">
        <v>45895</v>
      </c>
      <c r="G135" s="5">
        <v>0</v>
      </c>
      <c r="H135" s="5">
        <v>184174</v>
      </c>
      <c r="I135" s="5">
        <f t="shared" si="5"/>
        <v>230069</v>
      </c>
    </row>
    <row r="136" spans="1:9" ht="25.5">
      <c r="A136" s="2" t="s">
        <v>210</v>
      </c>
      <c r="B136" s="2" t="s">
        <v>111</v>
      </c>
      <c r="C136" s="5">
        <v>55658</v>
      </c>
      <c r="D136" s="5">
        <v>8306</v>
      </c>
      <c r="E136" s="5">
        <f t="shared" si="4"/>
        <v>63964</v>
      </c>
      <c r="F136" s="9">
        <v>9393</v>
      </c>
      <c r="G136" s="5">
        <v>784</v>
      </c>
      <c r="H136" s="5">
        <v>190062</v>
      </c>
      <c r="I136" s="5">
        <f t="shared" si="5"/>
        <v>200239</v>
      </c>
    </row>
    <row r="137" spans="1:9" ht="25.5">
      <c r="A137" s="2" t="s">
        <v>210</v>
      </c>
      <c r="B137" s="2" t="s">
        <v>575</v>
      </c>
      <c r="C137" s="5">
        <v>106771</v>
      </c>
      <c r="D137" s="5">
        <v>16339</v>
      </c>
      <c r="E137" s="5">
        <f t="shared" si="4"/>
        <v>123110</v>
      </c>
      <c r="F137" s="9">
        <v>50935</v>
      </c>
      <c r="G137" s="5">
        <v>3080</v>
      </c>
      <c r="H137" s="5">
        <v>411285</v>
      </c>
      <c r="I137" s="5">
        <f t="shared" si="5"/>
        <v>465300</v>
      </c>
    </row>
    <row r="138" spans="1:9" ht="12.75">
      <c r="A138" s="2" t="s">
        <v>211</v>
      </c>
      <c r="B138" s="2" t="s">
        <v>12</v>
      </c>
      <c r="C138" s="5">
        <v>46228</v>
      </c>
      <c r="D138" s="5">
        <v>7992</v>
      </c>
      <c r="E138" s="5">
        <f t="shared" si="4"/>
        <v>54220</v>
      </c>
      <c r="F138" s="9">
        <v>34354</v>
      </c>
      <c r="G138" s="5">
        <v>5924</v>
      </c>
      <c r="H138" s="5">
        <v>146514</v>
      </c>
      <c r="I138" s="5">
        <f t="shared" si="5"/>
        <v>186792</v>
      </c>
    </row>
    <row r="139" spans="1:9" ht="12.75">
      <c r="A139" s="2" t="s">
        <v>412</v>
      </c>
      <c r="B139" s="2" t="s">
        <v>413</v>
      </c>
      <c r="C139" s="5">
        <v>109533</v>
      </c>
      <c r="D139" s="5">
        <v>11722</v>
      </c>
      <c r="E139" s="5">
        <f t="shared" si="4"/>
        <v>121255</v>
      </c>
      <c r="F139" s="9">
        <v>56197</v>
      </c>
      <c r="G139" s="5">
        <v>206456</v>
      </c>
      <c r="H139" s="5">
        <v>194734</v>
      </c>
      <c r="I139" s="5">
        <f t="shared" si="5"/>
        <v>457387</v>
      </c>
    </row>
    <row r="140" spans="1:9" ht="12.75">
      <c r="A140" s="2" t="s">
        <v>137</v>
      </c>
      <c r="B140" s="2" t="s">
        <v>138</v>
      </c>
      <c r="C140" s="5">
        <v>64959</v>
      </c>
      <c r="D140" s="5">
        <v>9823</v>
      </c>
      <c r="E140" s="5">
        <f t="shared" si="4"/>
        <v>74782</v>
      </c>
      <c r="F140" s="9">
        <v>67475</v>
      </c>
      <c r="G140" s="5">
        <v>11343</v>
      </c>
      <c r="H140" s="5">
        <v>90000</v>
      </c>
      <c r="I140" s="5">
        <f t="shared" si="5"/>
        <v>168818</v>
      </c>
    </row>
    <row r="141" spans="1:9" ht="38.25">
      <c r="A141" s="2" t="s">
        <v>126</v>
      </c>
      <c r="B141" s="2" t="s">
        <v>337</v>
      </c>
      <c r="C141" s="5">
        <v>103485</v>
      </c>
      <c r="D141" s="5">
        <v>20601</v>
      </c>
      <c r="E141" s="5">
        <f t="shared" si="4"/>
        <v>124086</v>
      </c>
      <c r="F141" s="9">
        <v>47000</v>
      </c>
      <c r="G141" s="5">
        <v>7000</v>
      </c>
      <c r="H141" s="5">
        <v>138000</v>
      </c>
      <c r="I141" s="5">
        <f t="shared" si="5"/>
        <v>192000</v>
      </c>
    </row>
    <row r="142" spans="1:9" ht="38.25">
      <c r="A142" s="2" t="s">
        <v>126</v>
      </c>
      <c r="B142" s="2" t="s">
        <v>127</v>
      </c>
      <c r="C142" s="5">
        <v>195420</v>
      </c>
      <c r="D142" s="5">
        <v>38340</v>
      </c>
      <c r="E142" s="5">
        <f t="shared" si="4"/>
        <v>233760</v>
      </c>
      <c r="F142" s="9">
        <v>58844</v>
      </c>
      <c r="G142" s="5">
        <v>6361</v>
      </c>
      <c r="H142" s="5">
        <v>426000</v>
      </c>
      <c r="I142" s="5">
        <f t="shared" si="5"/>
        <v>491205</v>
      </c>
    </row>
    <row r="143" spans="1:9" ht="25.5">
      <c r="A143" s="2" t="s">
        <v>134</v>
      </c>
      <c r="B143" s="2" t="s">
        <v>543</v>
      </c>
      <c r="C143" s="5">
        <v>63600</v>
      </c>
      <c r="D143" s="5">
        <v>22300</v>
      </c>
      <c r="E143" s="5">
        <f t="shared" si="4"/>
        <v>85900</v>
      </c>
      <c r="F143" s="9">
        <v>65100</v>
      </c>
      <c r="G143" s="5">
        <v>22300</v>
      </c>
      <c r="H143" s="5">
        <v>96700</v>
      </c>
      <c r="I143" s="5">
        <f t="shared" si="5"/>
        <v>184100</v>
      </c>
    </row>
    <row r="144" spans="1:9" ht="12.75">
      <c r="A144" s="2" t="s">
        <v>157</v>
      </c>
      <c r="B144" s="2" t="s">
        <v>570</v>
      </c>
      <c r="C144" s="5">
        <v>142177</v>
      </c>
      <c r="D144" s="5">
        <v>58464</v>
      </c>
      <c r="E144" s="5">
        <f t="shared" si="4"/>
        <v>200641</v>
      </c>
      <c r="F144" s="9">
        <v>408060</v>
      </c>
      <c r="G144" s="5">
        <v>64928</v>
      </c>
      <c r="H144" s="5">
        <v>140000</v>
      </c>
      <c r="I144" s="5">
        <f t="shared" si="5"/>
        <v>612988</v>
      </c>
    </row>
    <row r="145" spans="1:9" ht="25.5">
      <c r="A145" s="2" t="s">
        <v>165</v>
      </c>
      <c r="B145" s="2" t="s">
        <v>166</v>
      </c>
      <c r="C145" s="5">
        <v>74472</v>
      </c>
      <c r="D145" s="5">
        <v>14556</v>
      </c>
      <c r="E145" s="5">
        <f t="shared" si="4"/>
        <v>89028</v>
      </c>
      <c r="F145" s="9">
        <v>0</v>
      </c>
      <c r="G145" s="5">
        <v>0</v>
      </c>
      <c r="H145" s="5">
        <v>231758</v>
      </c>
      <c r="I145" s="5">
        <f t="shared" si="5"/>
        <v>231758</v>
      </c>
    </row>
    <row r="146" spans="1:9" ht="12.75">
      <c r="A146" s="2" t="s">
        <v>329</v>
      </c>
      <c r="B146" s="2" t="s">
        <v>330</v>
      </c>
      <c r="C146" s="5">
        <v>112459</v>
      </c>
      <c r="D146" s="5">
        <v>18805</v>
      </c>
      <c r="E146" s="5">
        <f t="shared" si="4"/>
        <v>131264</v>
      </c>
      <c r="F146" s="9">
        <v>189312</v>
      </c>
      <c r="G146" s="5">
        <v>21177</v>
      </c>
      <c r="H146" s="5">
        <v>37540</v>
      </c>
      <c r="I146" s="5">
        <f t="shared" si="5"/>
        <v>248029</v>
      </c>
    </row>
    <row r="147" spans="1:9" ht="25.5">
      <c r="A147" s="2" t="s">
        <v>258</v>
      </c>
      <c r="B147" s="2" t="s">
        <v>259</v>
      </c>
      <c r="C147" s="5">
        <v>31051</v>
      </c>
      <c r="D147" s="5">
        <v>6730</v>
      </c>
      <c r="E147" s="5">
        <f t="shared" si="4"/>
        <v>37781</v>
      </c>
      <c r="F147" s="9">
        <v>32125</v>
      </c>
      <c r="G147" s="5">
        <v>6753</v>
      </c>
      <c r="H147" s="5">
        <v>191000</v>
      </c>
      <c r="I147" s="5">
        <f t="shared" si="5"/>
        <v>229878</v>
      </c>
    </row>
    <row r="148" spans="1:9" ht="12.75">
      <c r="A148" s="2" t="s">
        <v>261</v>
      </c>
      <c r="B148" s="2" t="s">
        <v>598</v>
      </c>
      <c r="C148" s="5">
        <v>45819</v>
      </c>
      <c r="D148" s="5">
        <v>4817</v>
      </c>
      <c r="E148" s="5">
        <f t="shared" si="4"/>
        <v>50636</v>
      </c>
      <c r="F148" s="9">
        <v>49287</v>
      </c>
      <c r="G148" s="5">
        <v>5104</v>
      </c>
      <c r="H148" s="5">
        <v>132246</v>
      </c>
      <c r="I148" s="5">
        <f t="shared" si="5"/>
        <v>186637</v>
      </c>
    </row>
    <row r="149" spans="1:9" ht="12.75">
      <c r="A149" s="2" t="s">
        <v>261</v>
      </c>
      <c r="B149" s="2" t="s">
        <v>263</v>
      </c>
      <c r="C149" s="5">
        <v>46226</v>
      </c>
      <c r="D149" s="5">
        <v>5061</v>
      </c>
      <c r="E149" s="5">
        <f t="shared" si="4"/>
        <v>51287</v>
      </c>
      <c r="F149" s="9">
        <v>63191</v>
      </c>
      <c r="G149" s="5">
        <v>5139</v>
      </c>
      <c r="H149" s="5">
        <v>138662</v>
      </c>
      <c r="I149" s="5">
        <f t="shared" si="5"/>
        <v>206992</v>
      </c>
    </row>
    <row r="150" spans="1:9" ht="25.5">
      <c r="A150" s="2" t="s">
        <v>261</v>
      </c>
      <c r="B150" s="2" t="s">
        <v>262</v>
      </c>
      <c r="C150" s="5">
        <v>34591</v>
      </c>
      <c r="D150" s="5">
        <v>3277</v>
      </c>
      <c r="E150" s="5">
        <f t="shared" si="4"/>
        <v>37868</v>
      </c>
      <c r="F150" s="9">
        <v>50536</v>
      </c>
      <c r="G150" s="5">
        <v>3329</v>
      </c>
      <c r="H150" s="5">
        <v>147006</v>
      </c>
      <c r="I150" s="5">
        <f t="shared" si="5"/>
        <v>200871</v>
      </c>
    </row>
    <row r="151" spans="1:9" ht="12.75">
      <c r="A151" s="2" t="s">
        <v>261</v>
      </c>
      <c r="B151" s="2" t="s">
        <v>264</v>
      </c>
      <c r="C151" s="5">
        <v>36162</v>
      </c>
      <c r="D151" s="5">
        <v>3346</v>
      </c>
      <c r="E151" s="5">
        <f t="shared" si="4"/>
        <v>39508</v>
      </c>
      <c r="F151" s="9">
        <v>52358</v>
      </c>
      <c r="G151" s="5">
        <v>3605</v>
      </c>
      <c r="H151" s="5">
        <v>165105</v>
      </c>
      <c r="I151" s="5">
        <f t="shared" si="5"/>
        <v>221068</v>
      </c>
    </row>
    <row r="152" spans="1:9" ht="12.75">
      <c r="A152" s="2" t="s">
        <v>261</v>
      </c>
      <c r="B152" s="2" t="s">
        <v>265</v>
      </c>
      <c r="C152" s="5">
        <v>57843</v>
      </c>
      <c r="D152" s="5">
        <v>8223</v>
      </c>
      <c r="E152" s="5">
        <f t="shared" si="4"/>
        <v>66066</v>
      </c>
      <c r="F152" s="9">
        <v>59982</v>
      </c>
      <c r="G152" s="5">
        <v>8348</v>
      </c>
      <c r="H152" s="5">
        <v>233862</v>
      </c>
      <c r="I152" s="5">
        <f t="shared" si="5"/>
        <v>302192</v>
      </c>
    </row>
    <row r="153" spans="1:9" ht="12.75">
      <c r="A153" s="2" t="s">
        <v>261</v>
      </c>
      <c r="B153" s="2" t="s">
        <v>573</v>
      </c>
      <c r="C153" s="5">
        <v>79447</v>
      </c>
      <c r="D153" s="5">
        <v>10991</v>
      </c>
      <c r="E153" s="5">
        <f t="shared" si="4"/>
        <v>90438</v>
      </c>
      <c r="F153" s="9">
        <v>34235</v>
      </c>
      <c r="G153" s="5">
        <v>4057</v>
      </c>
      <c r="H153" s="5">
        <v>510335</v>
      </c>
      <c r="I153" s="5">
        <f t="shared" si="5"/>
        <v>548627</v>
      </c>
    </row>
    <row r="154" spans="1:9" ht="12.75">
      <c r="A154" s="2" t="s">
        <v>266</v>
      </c>
      <c r="B154" s="2" t="s">
        <v>267</v>
      </c>
      <c r="C154" s="5">
        <v>88719</v>
      </c>
      <c r="D154" s="5">
        <v>10157</v>
      </c>
      <c r="E154" s="5">
        <f t="shared" si="4"/>
        <v>98876</v>
      </c>
      <c r="F154" s="9">
        <v>92777</v>
      </c>
      <c r="G154" s="5">
        <v>11441</v>
      </c>
      <c r="H154" s="5">
        <v>220229</v>
      </c>
      <c r="I154" s="5">
        <f t="shared" si="5"/>
        <v>324447</v>
      </c>
    </row>
    <row r="155" spans="1:9" ht="12.75">
      <c r="A155" s="2" t="s">
        <v>439</v>
      </c>
      <c r="B155" s="3" t="s">
        <v>189</v>
      </c>
      <c r="C155" s="5">
        <v>58748</v>
      </c>
      <c r="D155" s="5">
        <v>8377.4648</v>
      </c>
      <c r="E155" s="5">
        <f t="shared" si="4"/>
        <v>67125.4648</v>
      </c>
      <c r="F155" s="9">
        <v>37313.15</v>
      </c>
      <c r="G155" s="5">
        <v>5850.70192</v>
      </c>
      <c r="H155" s="5">
        <v>34915.5</v>
      </c>
      <c r="I155" s="5">
        <f t="shared" si="5"/>
        <v>78079.35192</v>
      </c>
    </row>
    <row r="156" spans="1:9" ht="25.5">
      <c r="A156" s="2" t="s">
        <v>439</v>
      </c>
      <c r="B156" s="3" t="s">
        <v>462</v>
      </c>
      <c r="C156" s="5">
        <v>69020</v>
      </c>
      <c r="D156" s="5">
        <v>9842</v>
      </c>
      <c r="E156" s="5">
        <f t="shared" si="4"/>
        <v>78862</v>
      </c>
      <c r="F156" s="9">
        <v>76889.66</v>
      </c>
      <c r="G156" s="5">
        <v>12056.298688</v>
      </c>
      <c r="H156" s="5">
        <v>77066</v>
      </c>
      <c r="I156" s="5">
        <f t="shared" si="5"/>
        <v>166011.95868799998</v>
      </c>
    </row>
    <row r="157" spans="1:9" ht="12.75">
      <c r="A157" s="2" t="s">
        <v>439</v>
      </c>
      <c r="B157" s="3" t="s">
        <v>464</v>
      </c>
      <c r="C157" s="5">
        <v>70303</v>
      </c>
      <c r="D157" s="5">
        <v>10025</v>
      </c>
      <c r="E157" s="5">
        <f t="shared" si="4"/>
        <v>80328</v>
      </c>
      <c r="F157" s="9">
        <v>53567.41</v>
      </c>
      <c r="G157" s="5">
        <v>8399.369888000001</v>
      </c>
      <c r="H157" s="5">
        <v>87450</v>
      </c>
      <c r="I157" s="5">
        <f t="shared" si="5"/>
        <v>149416.779888</v>
      </c>
    </row>
    <row r="158" spans="1:9" ht="12.75">
      <c r="A158" s="2" t="s">
        <v>439</v>
      </c>
      <c r="B158" s="3" t="s">
        <v>190</v>
      </c>
      <c r="C158" s="5">
        <v>68736</v>
      </c>
      <c r="D158" s="5">
        <v>9801.7536</v>
      </c>
      <c r="E158" s="5">
        <f t="shared" si="4"/>
        <v>78537.7536</v>
      </c>
      <c r="F158" s="9">
        <v>43570.91</v>
      </c>
      <c r="G158" s="5">
        <v>6831.918688000001</v>
      </c>
      <c r="H158" s="5">
        <v>103493.59</v>
      </c>
      <c r="I158" s="5">
        <f t="shared" si="5"/>
        <v>153896.418688</v>
      </c>
    </row>
    <row r="159" spans="1:9" ht="12.75">
      <c r="A159" s="2" t="s">
        <v>439</v>
      </c>
      <c r="B159" s="3" t="s">
        <v>520</v>
      </c>
      <c r="C159" s="5">
        <v>39352</v>
      </c>
      <c r="D159" s="5">
        <v>5612</v>
      </c>
      <c r="E159" s="5">
        <f t="shared" si="4"/>
        <v>44964</v>
      </c>
      <c r="F159" s="9">
        <v>38232.64</v>
      </c>
      <c r="G159" s="5">
        <v>5994.877952</v>
      </c>
      <c r="H159" s="5">
        <v>112948.24</v>
      </c>
      <c r="I159" s="5">
        <f t="shared" si="5"/>
        <v>157175.757952</v>
      </c>
    </row>
    <row r="160" spans="1:9" ht="25.5">
      <c r="A160" s="2" t="s">
        <v>439</v>
      </c>
      <c r="B160" s="3" t="s">
        <v>490</v>
      </c>
      <c r="C160" s="5">
        <v>40954</v>
      </c>
      <c r="D160" s="5">
        <v>5840</v>
      </c>
      <c r="E160" s="5">
        <f t="shared" si="4"/>
        <v>46794</v>
      </c>
      <c r="F160" s="9">
        <v>33448.73</v>
      </c>
      <c r="G160" s="5">
        <v>5244.760864000001</v>
      </c>
      <c r="H160" s="5">
        <v>114250</v>
      </c>
      <c r="I160" s="5">
        <f t="shared" si="5"/>
        <v>152943.490864</v>
      </c>
    </row>
    <row r="161" spans="1:9" ht="25.5">
      <c r="A161" s="2" t="s">
        <v>439</v>
      </c>
      <c r="B161" s="3" t="s">
        <v>471</v>
      </c>
      <c r="C161" s="5">
        <v>36021</v>
      </c>
      <c r="D161" s="5">
        <v>5137</v>
      </c>
      <c r="E161" s="5">
        <f t="shared" si="4"/>
        <v>41158</v>
      </c>
      <c r="F161" s="9">
        <v>40907.35</v>
      </c>
      <c r="G161" s="5">
        <v>6414.27248</v>
      </c>
      <c r="H161" s="5">
        <v>114744.6</v>
      </c>
      <c r="I161" s="5">
        <f t="shared" si="5"/>
        <v>162066.22248</v>
      </c>
    </row>
    <row r="162" spans="1:9" ht="25.5">
      <c r="A162" s="2" t="s">
        <v>439</v>
      </c>
      <c r="B162" s="3" t="s">
        <v>515</v>
      </c>
      <c r="C162" s="5">
        <v>39473</v>
      </c>
      <c r="D162" s="5">
        <v>5629</v>
      </c>
      <c r="E162" s="5">
        <f t="shared" si="4"/>
        <v>45102</v>
      </c>
      <c r="F162" s="9">
        <v>39581.82</v>
      </c>
      <c r="G162" s="5">
        <v>6206.429376</v>
      </c>
      <c r="H162" s="5">
        <v>115564.85</v>
      </c>
      <c r="I162" s="5">
        <f t="shared" si="5"/>
        <v>161353.099376</v>
      </c>
    </row>
    <row r="163" spans="1:9" ht="12.75">
      <c r="A163" s="2" t="s">
        <v>439</v>
      </c>
      <c r="B163" s="3" t="s">
        <v>465</v>
      </c>
      <c r="C163" s="5">
        <v>41829</v>
      </c>
      <c r="D163" s="5">
        <v>5965</v>
      </c>
      <c r="E163" s="5">
        <f t="shared" si="4"/>
        <v>47794</v>
      </c>
      <c r="F163" s="9">
        <v>6223.18</v>
      </c>
      <c r="G163" s="5">
        <v>975.794624</v>
      </c>
      <c r="H163" s="5">
        <v>115719.29</v>
      </c>
      <c r="I163" s="5">
        <f t="shared" si="5"/>
        <v>122918.26462399999</v>
      </c>
    </row>
    <row r="164" spans="1:9" ht="25.5">
      <c r="A164" s="2" t="s">
        <v>439</v>
      </c>
      <c r="B164" s="3" t="s">
        <v>468</v>
      </c>
      <c r="C164" s="5">
        <v>41363</v>
      </c>
      <c r="D164" s="5">
        <v>5898</v>
      </c>
      <c r="E164" s="5">
        <f t="shared" si="4"/>
        <v>47261</v>
      </c>
      <c r="F164" s="9">
        <v>36986.98</v>
      </c>
      <c r="G164" s="5">
        <v>5799.558464000001</v>
      </c>
      <c r="H164" s="5">
        <v>116042</v>
      </c>
      <c r="I164" s="5">
        <f t="shared" si="5"/>
        <v>158828.538464</v>
      </c>
    </row>
    <row r="165" spans="1:9" ht="25.5">
      <c r="A165" s="2" t="s">
        <v>439</v>
      </c>
      <c r="B165" s="3" t="s">
        <v>479</v>
      </c>
      <c r="C165" s="5">
        <v>42725</v>
      </c>
      <c r="D165" s="5">
        <v>6093</v>
      </c>
      <c r="E165" s="5">
        <f t="shared" si="4"/>
        <v>48818</v>
      </c>
      <c r="F165" s="9">
        <v>38116.41</v>
      </c>
      <c r="G165" s="5">
        <v>5976.653088</v>
      </c>
      <c r="H165" s="5">
        <v>116124</v>
      </c>
      <c r="I165" s="5">
        <f t="shared" si="5"/>
        <v>160217.063088</v>
      </c>
    </row>
    <row r="166" spans="1:9" ht="25.5">
      <c r="A166" s="2" t="s">
        <v>439</v>
      </c>
      <c r="B166" s="3" t="s">
        <v>498</v>
      </c>
      <c r="C166" s="5">
        <v>32816</v>
      </c>
      <c r="D166" s="5">
        <v>4680</v>
      </c>
      <c r="E166" s="5">
        <f t="shared" si="4"/>
        <v>37496</v>
      </c>
      <c r="F166" s="9">
        <v>34391.26</v>
      </c>
      <c r="G166" s="5">
        <v>5392.549568</v>
      </c>
      <c r="H166" s="5">
        <v>117528.62</v>
      </c>
      <c r="I166" s="5">
        <f t="shared" si="5"/>
        <v>157312.429568</v>
      </c>
    </row>
    <row r="167" spans="1:9" ht="25.5">
      <c r="A167" s="2" t="s">
        <v>439</v>
      </c>
      <c r="B167" s="3" t="s">
        <v>491</v>
      </c>
      <c r="C167" s="5">
        <v>41129</v>
      </c>
      <c r="D167" s="5">
        <v>5865</v>
      </c>
      <c r="E167" s="5">
        <f t="shared" si="4"/>
        <v>46994</v>
      </c>
      <c r="F167" s="9">
        <v>33182.63</v>
      </c>
      <c r="G167" s="5">
        <v>5203.036383999999</v>
      </c>
      <c r="H167" s="5">
        <v>119008</v>
      </c>
      <c r="I167" s="5">
        <f t="shared" si="5"/>
        <v>157393.66638399998</v>
      </c>
    </row>
    <row r="168" spans="1:9" ht="12.75">
      <c r="A168" s="2" t="s">
        <v>439</v>
      </c>
      <c r="B168" s="3" t="s">
        <v>478</v>
      </c>
      <c r="C168" s="5">
        <v>42447</v>
      </c>
      <c r="D168" s="5">
        <v>6052.9422</v>
      </c>
      <c r="E168" s="5">
        <f t="shared" si="4"/>
        <v>48499.9422</v>
      </c>
      <c r="F168" s="9">
        <v>41211</v>
      </c>
      <c r="G168" s="5">
        <v>6461.8848</v>
      </c>
      <c r="H168" s="5">
        <v>119375.14</v>
      </c>
      <c r="I168" s="5">
        <f t="shared" si="5"/>
        <v>167048.0248</v>
      </c>
    </row>
    <row r="169" spans="1:9" ht="25.5">
      <c r="A169" s="2" t="s">
        <v>439</v>
      </c>
      <c r="B169" s="3" t="s">
        <v>518</v>
      </c>
      <c r="C169" s="5">
        <v>71333</v>
      </c>
      <c r="D169" s="5">
        <v>10172.0858</v>
      </c>
      <c r="E169" s="5">
        <f t="shared" si="4"/>
        <v>81505.0858</v>
      </c>
      <c r="F169" s="9">
        <v>41459</v>
      </c>
      <c r="G169" s="5">
        <v>6500.7712</v>
      </c>
      <c r="H169" s="5">
        <v>119500</v>
      </c>
      <c r="I169" s="5">
        <f t="shared" si="5"/>
        <v>167459.77120000002</v>
      </c>
    </row>
    <row r="170" spans="1:9" ht="25.5">
      <c r="A170" s="2" t="s">
        <v>439</v>
      </c>
      <c r="B170" s="3" t="s">
        <v>518</v>
      </c>
      <c r="C170" s="5">
        <v>69621</v>
      </c>
      <c r="D170" s="5">
        <v>9927.954600000001</v>
      </c>
      <c r="E170" s="5">
        <f t="shared" si="4"/>
        <v>79548.9546</v>
      </c>
      <c r="F170" s="9">
        <v>43532</v>
      </c>
      <c r="G170" s="5">
        <v>6825.817599999999</v>
      </c>
      <c r="H170" s="5">
        <v>120000</v>
      </c>
      <c r="I170" s="5">
        <f t="shared" si="5"/>
        <v>170357.8176</v>
      </c>
    </row>
    <row r="171" spans="1:9" ht="12.75">
      <c r="A171" s="2" t="s">
        <v>439</v>
      </c>
      <c r="B171" s="3" t="s">
        <v>441</v>
      </c>
      <c r="C171" s="5">
        <v>42371</v>
      </c>
      <c r="D171" s="5">
        <v>6042.104600000001</v>
      </c>
      <c r="E171" s="5">
        <f t="shared" si="4"/>
        <v>48413.1046</v>
      </c>
      <c r="F171" s="9">
        <v>43537</v>
      </c>
      <c r="G171" s="5">
        <v>6826.6016</v>
      </c>
      <c r="H171" s="5">
        <v>121109.53</v>
      </c>
      <c r="I171" s="5">
        <f t="shared" si="5"/>
        <v>171473.1316</v>
      </c>
    </row>
    <row r="172" spans="1:9" ht="25.5">
      <c r="A172" s="2" t="s">
        <v>439</v>
      </c>
      <c r="B172" s="3" t="s">
        <v>490</v>
      </c>
      <c r="C172" s="5">
        <v>47314</v>
      </c>
      <c r="D172" s="5">
        <v>6746.9764000000005</v>
      </c>
      <c r="E172" s="5">
        <f t="shared" si="4"/>
        <v>54060.9764</v>
      </c>
      <c r="F172" s="9">
        <v>45924</v>
      </c>
      <c r="G172" s="5">
        <v>7200.8832</v>
      </c>
      <c r="H172" s="5">
        <v>123206.64</v>
      </c>
      <c r="I172" s="5">
        <f t="shared" si="5"/>
        <v>176331.5232</v>
      </c>
    </row>
    <row r="173" spans="1:9" ht="12.75">
      <c r="A173" s="2" t="s">
        <v>439</v>
      </c>
      <c r="B173" s="3" t="s">
        <v>502</v>
      </c>
      <c r="C173" s="5">
        <v>44036</v>
      </c>
      <c r="D173" s="5">
        <v>6279.5336</v>
      </c>
      <c r="E173" s="5">
        <f t="shared" si="4"/>
        <v>50315.5336</v>
      </c>
      <c r="F173" s="9">
        <v>52998</v>
      </c>
      <c r="G173" s="5">
        <v>8310.0864</v>
      </c>
      <c r="H173" s="5">
        <v>123473.36</v>
      </c>
      <c r="I173" s="5">
        <f t="shared" si="5"/>
        <v>184781.44640000002</v>
      </c>
    </row>
    <row r="174" spans="1:9" ht="12.75">
      <c r="A174" s="2" t="s">
        <v>439</v>
      </c>
      <c r="B174" s="3" t="s">
        <v>449</v>
      </c>
      <c r="C174" s="5">
        <v>43221</v>
      </c>
      <c r="D174" s="5">
        <v>6163.314600000001</v>
      </c>
      <c r="E174" s="5">
        <f t="shared" si="4"/>
        <v>49384.3146</v>
      </c>
      <c r="F174" s="9">
        <v>44303</v>
      </c>
      <c r="G174" s="5">
        <v>6946.7104</v>
      </c>
      <c r="H174" s="5">
        <v>124100</v>
      </c>
      <c r="I174" s="5">
        <f t="shared" si="5"/>
        <v>175349.71039999998</v>
      </c>
    </row>
    <row r="175" spans="1:9" ht="12.75">
      <c r="A175" s="2" t="s">
        <v>439</v>
      </c>
      <c r="B175" s="3" t="s">
        <v>446</v>
      </c>
      <c r="C175" s="5">
        <v>24444</v>
      </c>
      <c r="D175" s="5">
        <v>3486</v>
      </c>
      <c r="E175" s="5">
        <f t="shared" si="4"/>
        <v>27930</v>
      </c>
      <c r="F175" s="9">
        <v>24140.43</v>
      </c>
      <c r="G175" s="5">
        <v>3785.219424</v>
      </c>
      <c r="H175" s="5">
        <v>124634</v>
      </c>
      <c r="I175" s="5">
        <f t="shared" si="5"/>
        <v>152559.649424</v>
      </c>
    </row>
    <row r="176" spans="1:9" ht="12.75">
      <c r="A176" s="2" t="s">
        <v>439</v>
      </c>
      <c r="B176" s="3" t="s">
        <v>509</v>
      </c>
      <c r="C176" s="5">
        <v>43478</v>
      </c>
      <c r="D176" s="5">
        <v>6199.9628</v>
      </c>
      <c r="E176" s="5">
        <f t="shared" si="4"/>
        <v>49677.9628</v>
      </c>
      <c r="F176" s="9">
        <v>37893</v>
      </c>
      <c r="G176" s="5">
        <v>5941.6224</v>
      </c>
      <c r="H176" s="5">
        <v>125208</v>
      </c>
      <c r="I176" s="5">
        <f t="shared" si="5"/>
        <v>169042.6224</v>
      </c>
    </row>
    <row r="177" spans="1:9" ht="25.5">
      <c r="A177" s="2" t="s">
        <v>439</v>
      </c>
      <c r="B177" s="3" t="s">
        <v>458</v>
      </c>
      <c r="C177" s="5">
        <v>48773</v>
      </c>
      <c r="D177" s="5">
        <v>6955.0298</v>
      </c>
      <c r="E177" s="5">
        <f t="shared" si="4"/>
        <v>55728.029800000004</v>
      </c>
      <c r="F177" s="9">
        <v>47873</v>
      </c>
      <c r="G177" s="5">
        <v>7506.4864</v>
      </c>
      <c r="H177" s="5">
        <v>125320</v>
      </c>
      <c r="I177" s="5">
        <f t="shared" si="5"/>
        <v>180699.4864</v>
      </c>
    </row>
    <row r="178" spans="1:9" ht="12.75">
      <c r="A178" s="2" t="s">
        <v>439</v>
      </c>
      <c r="B178" s="3" t="s">
        <v>451</v>
      </c>
      <c r="C178" s="5">
        <v>37342</v>
      </c>
      <c r="D178" s="5">
        <v>5324.9692000000005</v>
      </c>
      <c r="E178" s="5">
        <f t="shared" si="4"/>
        <v>42666.9692</v>
      </c>
      <c r="F178" s="9">
        <v>38788</v>
      </c>
      <c r="G178" s="5">
        <v>6081.9583999999995</v>
      </c>
      <c r="H178" s="5">
        <v>125400</v>
      </c>
      <c r="I178" s="5">
        <f t="shared" si="5"/>
        <v>170269.9584</v>
      </c>
    </row>
    <row r="179" spans="1:9" ht="25.5">
      <c r="A179" s="2" t="s">
        <v>439</v>
      </c>
      <c r="B179" s="3" t="s">
        <v>512</v>
      </c>
      <c r="C179" s="5">
        <v>28499</v>
      </c>
      <c r="D179" s="5">
        <v>4063.9574000000007</v>
      </c>
      <c r="E179" s="5">
        <f t="shared" si="4"/>
        <v>32562.9574</v>
      </c>
      <c r="F179" s="9">
        <v>33464</v>
      </c>
      <c r="G179" s="5">
        <v>5247.1552</v>
      </c>
      <c r="H179" s="5">
        <v>125761.1</v>
      </c>
      <c r="I179" s="5">
        <f t="shared" si="5"/>
        <v>164472.2552</v>
      </c>
    </row>
    <row r="180" spans="1:9" ht="25.5">
      <c r="A180" s="2" t="s">
        <v>439</v>
      </c>
      <c r="B180" s="3" t="s">
        <v>514</v>
      </c>
      <c r="C180" s="5">
        <v>42447</v>
      </c>
      <c r="D180" s="5">
        <v>6053</v>
      </c>
      <c r="E180" s="5">
        <f t="shared" si="4"/>
        <v>48500</v>
      </c>
      <c r="F180" s="9">
        <v>23420.96</v>
      </c>
      <c r="G180" s="5">
        <v>3672.4065279999995</v>
      </c>
      <c r="H180" s="5">
        <v>126900</v>
      </c>
      <c r="I180" s="5">
        <f t="shared" si="5"/>
        <v>153993.36652799998</v>
      </c>
    </row>
    <row r="181" spans="1:9" ht="25.5">
      <c r="A181" s="2" t="s">
        <v>439</v>
      </c>
      <c r="B181" s="3" t="s">
        <v>515</v>
      </c>
      <c r="C181" s="5">
        <v>40422</v>
      </c>
      <c r="D181" s="5">
        <v>5764</v>
      </c>
      <c r="E181" s="5">
        <f t="shared" si="4"/>
        <v>46186</v>
      </c>
      <c r="F181" s="9">
        <v>28070.78</v>
      </c>
      <c r="G181" s="5">
        <v>4401.498304</v>
      </c>
      <c r="H181" s="5">
        <v>127827</v>
      </c>
      <c r="I181" s="5">
        <f t="shared" si="5"/>
        <v>160299.278304</v>
      </c>
    </row>
    <row r="182" spans="1:9" ht="25.5">
      <c r="A182" s="2" t="s">
        <v>439</v>
      </c>
      <c r="B182" s="3" t="s">
        <v>457</v>
      </c>
      <c r="C182" s="5">
        <v>27525</v>
      </c>
      <c r="D182" s="5">
        <v>3925.065</v>
      </c>
      <c r="E182" s="5">
        <f t="shared" si="4"/>
        <v>31450.065</v>
      </c>
      <c r="F182" s="9">
        <v>19781.35</v>
      </c>
      <c r="G182" s="5">
        <v>3101.71568</v>
      </c>
      <c r="H182" s="5">
        <v>127940.13</v>
      </c>
      <c r="I182" s="5">
        <f t="shared" si="5"/>
        <v>150823.19568</v>
      </c>
    </row>
    <row r="183" spans="1:9" ht="12.75">
      <c r="A183" s="2" t="s">
        <v>439</v>
      </c>
      <c r="B183" s="3" t="s">
        <v>445</v>
      </c>
      <c r="C183" s="5">
        <v>49344</v>
      </c>
      <c r="D183" s="5">
        <v>7036.4544000000005</v>
      </c>
      <c r="E183" s="5">
        <f t="shared" si="4"/>
        <v>56380.4544</v>
      </c>
      <c r="F183" s="9">
        <v>51159</v>
      </c>
      <c r="G183" s="5">
        <v>8021.731199999999</v>
      </c>
      <c r="H183" s="5">
        <v>128417</v>
      </c>
      <c r="I183" s="5">
        <f t="shared" si="5"/>
        <v>187597.7312</v>
      </c>
    </row>
    <row r="184" spans="1:9" ht="12.75">
      <c r="A184" s="2" t="s">
        <v>439</v>
      </c>
      <c r="B184" s="3" t="s">
        <v>513</v>
      </c>
      <c r="C184" s="5">
        <v>42856</v>
      </c>
      <c r="D184" s="5">
        <v>6111.265600000001</v>
      </c>
      <c r="E184" s="5">
        <f t="shared" si="4"/>
        <v>48967.2656</v>
      </c>
      <c r="F184" s="9">
        <v>39067</v>
      </c>
      <c r="G184" s="5">
        <v>6125.7056</v>
      </c>
      <c r="H184" s="5">
        <v>129294.22</v>
      </c>
      <c r="I184" s="5">
        <f t="shared" si="5"/>
        <v>174486.92560000002</v>
      </c>
    </row>
    <row r="185" spans="1:9" ht="12.75">
      <c r="A185" s="2" t="s">
        <v>439</v>
      </c>
      <c r="B185" s="3" t="s">
        <v>470</v>
      </c>
      <c r="C185" s="5">
        <v>40100</v>
      </c>
      <c r="D185" s="5">
        <v>5718.26</v>
      </c>
      <c r="E185" s="5">
        <f t="shared" si="4"/>
        <v>45818.26</v>
      </c>
      <c r="F185" s="9">
        <v>35884</v>
      </c>
      <c r="G185" s="5">
        <v>5626.611199999999</v>
      </c>
      <c r="H185" s="5">
        <v>129371.85</v>
      </c>
      <c r="I185" s="5">
        <f t="shared" si="5"/>
        <v>170882.46120000002</v>
      </c>
    </row>
    <row r="186" spans="1:9" ht="12.75">
      <c r="A186" s="2" t="s">
        <v>439</v>
      </c>
      <c r="B186" s="3" t="s">
        <v>463</v>
      </c>
      <c r="C186" s="5">
        <v>78794</v>
      </c>
      <c r="D186" s="5">
        <v>11236</v>
      </c>
      <c r="E186" s="5">
        <f t="shared" si="4"/>
        <v>90030</v>
      </c>
      <c r="F186" s="9">
        <v>24276.87</v>
      </c>
      <c r="G186" s="5">
        <v>3806.6132159999997</v>
      </c>
      <c r="H186" s="5">
        <v>130000</v>
      </c>
      <c r="I186" s="5">
        <f t="shared" si="5"/>
        <v>158083.483216</v>
      </c>
    </row>
    <row r="187" spans="1:9" ht="25.5">
      <c r="A187" s="2" t="s">
        <v>439</v>
      </c>
      <c r="B187" s="3" t="s">
        <v>474</v>
      </c>
      <c r="C187" s="5">
        <v>25474</v>
      </c>
      <c r="D187" s="5">
        <v>3632.5924</v>
      </c>
      <c r="E187" s="5">
        <f t="shared" si="4"/>
        <v>29106.5924</v>
      </c>
      <c r="F187" s="9">
        <v>25000.96</v>
      </c>
      <c r="G187" s="5">
        <v>3920.1505279999997</v>
      </c>
      <c r="H187" s="5">
        <v>130088.02</v>
      </c>
      <c r="I187" s="5">
        <f t="shared" si="5"/>
        <v>159009.130528</v>
      </c>
    </row>
    <row r="188" spans="1:9" ht="12.75">
      <c r="A188" s="2" t="s">
        <v>439</v>
      </c>
      <c r="B188" s="3" t="s">
        <v>496</v>
      </c>
      <c r="C188" s="5">
        <v>40222</v>
      </c>
      <c r="D188" s="5">
        <v>5735.657200000001</v>
      </c>
      <c r="E188" s="5">
        <f t="shared" si="4"/>
        <v>45957.6572</v>
      </c>
      <c r="F188" s="9">
        <v>23140.35</v>
      </c>
      <c r="G188" s="5">
        <v>3628.4068799999995</v>
      </c>
      <c r="H188" s="5">
        <v>130377.88</v>
      </c>
      <c r="I188" s="5">
        <f t="shared" si="5"/>
        <v>157146.63688</v>
      </c>
    </row>
    <row r="189" spans="1:9" ht="12.75">
      <c r="A189" s="2" t="s">
        <v>439</v>
      </c>
      <c r="B189" s="3" t="s">
        <v>499</v>
      </c>
      <c r="C189" s="5">
        <v>22569</v>
      </c>
      <c r="D189" s="5">
        <v>3218.3394000000003</v>
      </c>
      <c r="E189" s="5">
        <f t="shared" si="4"/>
        <v>25787.3394</v>
      </c>
      <c r="F189" s="9">
        <v>31799</v>
      </c>
      <c r="G189" s="5">
        <v>4986.0832</v>
      </c>
      <c r="H189" s="5">
        <v>131035.44</v>
      </c>
      <c r="I189" s="5">
        <f t="shared" si="5"/>
        <v>167820.5232</v>
      </c>
    </row>
    <row r="190" spans="1:9" ht="25.5">
      <c r="A190" s="2" t="s">
        <v>439</v>
      </c>
      <c r="B190" s="3" t="s">
        <v>459</v>
      </c>
      <c r="C190" s="5">
        <v>41106</v>
      </c>
      <c r="D190" s="5">
        <v>5861.7156</v>
      </c>
      <c r="E190" s="5">
        <f t="shared" si="4"/>
        <v>46967.7156</v>
      </c>
      <c r="F190" s="9">
        <v>38912</v>
      </c>
      <c r="G190" s="5">
        <v>6101.4016</v>
      </c>
      <c r="H190" s="5">
        <v>131286.22</v>
      </c>
      <c r="I190" s="5">
        <f t="shared" si="5"/>
        <v>176299.6216</v>
      </c>
    </row>
    <row r="191" spans="1:9" ht="12.75">
      <c r="A191" s="2" t="s">
        <v>439</v>
      </c>
      <c r="B191" s="3" t="s">
        <v>488</v>
      </c>
      <c r="C191" s="5">
        <v>31776</v>
      </c>
      <c r="D191" s="5">
        <v>4531.2576</v>
      </c>
      <c r="E191" s="5">
        <f t="shared" si="4"/>
        <v>36307.2576</v>
      </c>
      <c r="F191" s="9">
        <v>30977</v>
      </c>
      <c r="G191" s="5">
        <v>4857.1936</v>
      </c>
      <c r="H191" s="5">
        <v>132692.94</v>
      </c>
      <c r="I191" s="5">
        <f t="shared" si="5"/>
        <v>168527.1336</v>
      </c>
    </row>
    <row r="192" spans="1:9" ht="12.75">
      <c r="A192" s="2" t="s">
        <v>439</v>
      </c>
      <c r="B192" s="3" t="s">
        <v>453</v>
      </c>
      <c r="C192" s="5">
        <v>39246</v>
      </c>
      <c r="D192" s="5">
        <v>5596.479600000001</v>
      </c>
      <c r="E192" s="5">
        <f t="shared" si="4"/>
        <v>44842.4796</v>
      </c>
      <c r="F192" s="9">
        <v>39616</v>
      </c>
      <c r="G192" s="5">
        <v>6211.788799999999</v>
      </c>
      <c r="H192" s="5">
        <v>133656.04</v>
      </c>
      <c r="I192" s="5">
        <f t="shared" si="5"/>
        <v>179483.82880000002</v>
      </c>
    </row>
    <row r="193" spans="1:9" ht="12.75">
      <c r="A193" s="2" t="s">
        <v>439</v>
      </c>
      <c r="B193" s="3" t="s">
        <v>478</v>
      </c>
      <c r="C193" s="5">
        <v>27013</v>
      </c>
      <c r="D193" s="5">
        <v>3852.0538</v>
      </c>
      <c r="E193" s="5">
        <f t="shared" si="4"/>
        <v>30865.0538</v>
      </c>
      <c r="F193" s="9">
        <v>12695.59</v>
      </c>
      <c r="G193" s="5">
        <v>1990.668512</v>
      </c>
      <c r="H193" s="5">
        <v>133945.57</v>
      </c>
      <c r="I193" s="5">
        <f t="shared" si="5"/>
        <v>148631.828512</v>
      </c>
    </row>
    <row r="194" spans="1:9" ht="25.5">
      <c r="A194" s="2" t="s">
        <v>439</v>
      </c>
      <c r="B194" s="3" t="s">
        <v>476</v>
      </c>
      <c r="C194" s="5">
        <v>20815</v>
      </c>
      <c r="D194" s="5">
        <v>2968.219</v>
      </c>
      <c r="E194" s="5">
        <f t="shared" si="4"/>
        <v>23783.219</v>
      </c>
      <c r="F194" s="9">
        <v>30220</v>
      </c>
      <c r="G194" s="5">
        <v>4738.496</v>
      </c>
      <c r="H194" s="5">
        <v>134705</v>
      </c>
      <c r="I194" s="5">
        <f t="shared" si="5"/>
        <v>169663.49599999998</v>
      </c>
    </row>
    <row r="195" spans="1:9" ht="12.75">
      <c r="A195" s="2" t="s">
        <v>439</v>
      </c>
      <c r="B195" s="3" t="s">
        <v>513</v>
      </c>
      <c r="C195" s="5">
        <v>41869</v>
      </c>
      <c r="D195" s="5">
        <v>5970.5194</v>
      </c>
      <c r="E195" s="5">
        <f aca="true" t="shared" si="6" ref="E195:E258">SUM(C195:D195)</f>
        <v>47839.5194</v>
      </c>
      <c r="F195" s="9">
        <v>33534</v>
      </c>
      <c r="G195" s="5">
        <v>5258.1312</v>
      </c>
      <c r="H195" s="5">
        <v>135771</v>
      </c>
      <c r="I195" s="5">
        <f aca="true" t="shared" si="7" ref="I195:I258">SUM(F195:H195)</f>
        <v>174563.1312</v>
      </c>
    </row>
    <row r="196" spans="1:9" ht="25.5">
      <c r="A196" s="2" t="s">
        <v>439</v>
      </c>
      <c r="B196" s="3" t="s">
        <v>483</v>
      </c>
      <c r="C196" s="5">
        <v>28266</v>
      </c>
      <c r="D196" s="5">
        <v>4030.7316</v>
      </c>
      <c r="E196" s="5">
        <f t="shared" si="6"/>
        <v>32296.7316</v>
      </c>
      <c r="F196" s="9">
        <v>30808</v>
      </c>
      <c r="G196" s="5">
        <v>4830.694399999999</v>
      </c>
      <c r="H196" s="5">
        <v>142465.83</v>
      </c>
      <c r="I196" s="5">
        <f t="shared" si="7"/>
        <v>178104.5244</v>
      </c>
    </row>
    <row r="197" spans="1:9" ht="25.5">
      <c r="A197" s="2" t="s">
        <v>439</v>
      </c>
      <c r="B197" s="3" t="s">
        <v>511</v>
      </c>
      <c r="C197" s="5">
        <v>31111</v>
      </c>
      <c r="D197" s="5">
        <v>4436.4286</v>
      </c>
      <c r="E197" s="5">
        <f t="shared" si="6"/>
        <v>35547.4286</v>
      </c>
      <c r="F197" s="9">
        <v>32851</v>
      </c>
      <c r="G197" s="5">
        <v>5151.0368</v>
      </c>
      <c r="H197" s="5">
        <v>142470.69</v>
      </c>
      <c r="I197" s="5">
        <f t="shared" si="7"/>
        <v>180472.7268</v>
      </c>
    </row>
    <row r="198" spans="1:9" ht="12.75">
      <c r="A198" s="2" t="s">
        <v>439</v>
      </c>
      <c r="B198" s="3" t="s">
        <v>513</v>
      </c>
      <c r="C198" s="5">
        <v>38501</v>
      </c>
      <c r="D198" s="5">
        <v>5490.2426000000005</v>
      </c>
      <c r="E198" s="5">
        <f t="shared" si="6"/>
        <v>43991.2426</v>
      </c>
      <c r="F198" s="9">
        <v>39790</v>
      </c>
      <c r="G198" s="5">
        <v>6239.072</v>
      </c>
      <c r="H198" s="5">
        <v>142828</v>
      </c>
      <c r="I198" s="5">
        <f t="shared" si="7"/>
        <v>188857.072</v>
      </c>
    </row>
    <row r="199" spans="1:9" ht="25.5">
      <c r="A199" s="2" t="s">
        <v>439</v>
      </c>
      <c r="B199" s="3" t="s">
        <v>475</v>
      </c>
      <c r="C199" s="5">
        <v>32260</v>
      </c>
      <c r="D199" s="5">
        <v>4600.276</v>
      </c>
      <c r="E199" s="5">
        <f t="shared" si="6"/>
        <v>36860.276</v>
      </c>
      <c r="F199" s="9">
        <v>30815</v>
      </c>
      <c r="G199" s="5">
        <v>4831.7919999999995</v>
      </c>
      <c r="H199" s="5">
        <v>143728.01</v>
      </c>
      <c r="I199" s="5">
        <f t="shared" si="7"/>
        <v>179374.80200000003</v>
      </c>
    </row>
    <row r="200" spans="1:9" ht="25.5">
      <c r="A200" s="2" t="s">
        <v>439</v>
      </c>
      <c r="B200" s="3" t="s">
        <v>443</v>
      </c>
      <c r="C200" s="5">
        <v>22626</v>
      </c>
      <c r="D200" s="5">
        <v>3226.4676</v>
      </c>
      <c r="E200" s="5">
        <f t="shared" si="6"/>
        <v>25852.4676</v>
      </c>
      <c r="F200" s="9">
        <v>20552</v>
      </c>
      <c r="G200" s="5">
        <v>3222.5535999999997</v>
      </c>
      <c r="H200" s="5">
        <v>145422</v>
      </c>
      <c r="I200" s="5">
        <f t="shared" si="7"/>
        <v>169196.55359999998</v>
      </c>
    </row>
    <row r="201" spans="1:9" ht="12.75">
      <c r="A201" s="2" t="s">
        <v>439</v>
      </c>
      <c r="B201" s="3" t="s">
        <v>444</v>
      </c>
      <c r="C201" s="5">
        <v>57360</v>
      </c>
      <c r="D201" s="5">
        <v>8179.536000000001</v>
      </c>
      <c r="E201" s="5">
        <f t="shared" si="6"/>
        <v>65539.53600000001</v>
      </c>
      <c r="F201" s="9">
        <v>58789</v>
      </c>
      <c r="G201" s="5">
        <v>9218.1152</v>
      </c>
      <c r="H201" s="5">
        <v>145852.39</v>
      </c>
      <c r="I201" s="5">
        <f t="shared" si="7"/>
        <v>213859.5052</v>
      </c>
    </row>
    <row r="202" spans="1:9" ht="25.5">
      <c r="A202" s="2" t="s">
        <v>439</v>
      </c>
      <c r="B202" s="3" t="s">
        <v>493</v>
      </c>
      <c r="C202" s="5">
        <v>31024</v>
      </c>
      <c r="D202" s="5">
        <v>4424.0224</v>
      </c>
      <c r="E202" s="5">
        <f t="shared" si="6"/>
        <v>35448.0224</v>
      </c>
      <c r="F202" s="9">
        <v>25763</v>
      </c>
      <c r="G202" s="5">
        <v>4039.6383999999994</v>
      </c>
      <c r="H202" s="5">
        <v>146000</v>
      </c>
      <c r="I202" s="5">
        <f t="shared" si="7"/>
        <v>175802.6384</v>
      </c>
    </row>
    <row r="203" spans="1:9" ht="12.75">
      <c r="A203" s="2" t="s">
        <v>439</v>
      </c>
      <c r="B203" s="3" t="s">
        <v>516</v>
      </c>
      <c r="C203" s="5">
        <v>28802</v>
      </c>
      <c r="D203" s="5">
        <v>4107.1652</v>
      </c>
      <c r="E203" s="5">
        <f t="shared" si="6"/>
        <v>32909.1652</v>
      </c>
      <c r="F203" s="9">
        <v>16123</v>
      </c>
      <c r="G203" s="5">
        <v>2528.0864</v>
      </c>
      <c r="H203" s="5">
        <v>146982</v>
      </c>
      <c r="I203" s="5">
        <f t="shared" si="7"/>
        <v>165633.0864</v>
      </c>
    </row>
    <row r="204" spans="1:9" ht="25.5">
      <c r="A204" s="2" t="s">
        <v>439</v>
      </c>
      <c r="B204" s="3" t="s">
        <v>477</v>
      </c>
      <c r="C204" s="5">
        <v>35510</v>
      </c>
      <c r="D204" s="5">
        <v>5063.726000000001</v>
      </c>
      <c r="E204" s="5">
        <f t="shared" si="6"/>
        <v>40573.726</v>
      </c>
      <c r="F204" s="9">
        <v>38991</v>
      </c>
      <c r="G204" s="5">
        <v>6113.788799999999</v>
      </c>
      <c r="H204" s="5">
        <v>147003.23</v>
      </c>
      <c r="I204" s="5">
        <f t="shared" si="7"/>
        <v>192108.01880000002</v>
      </c>
    </row>
    <row r="205" spans="1:9" ht="25.5">
      <c r="A205" s="2" t="s">
        <v>439</v>
      </c>
      <c r="B205" s="3" t="s">
        <v>475</v>
      </c>
      <c r="C205" s="5">
        <v>37665</v>
      </c>
      <c r="D205" s="5">
        <v>5371.029</v>
      </c>
      <c r="E205" s="5">
        <f t="shared" si="6"/>
        <v>43036.029</v>
      </c>
      <c r="F205" s="9">
        <v>36125</v>
      </c>
      <c r="G205" s="5">
        <v>5664.4</v>
      </c>
      <c r="H205" s="5">
        <v>147113.51</v>
      </c>
      <c r="I205" s="5">
        <f t="shared" si="7"/>
        <v>188902.91</v>
      </c>
    </row>
    <row r="206" spans="1:9" ht="12.75">
      <c r="A206" s="2" t="s">
        <v>439</v>
      </c>
      <c r="B206" s="3" t="s">
        <v>450</v>
      </c>
      <c r="C206" s="5">
        <v>41276</v>
      </c>
      <c r="D206" s="5">
        <v>5885.957600000001</v>
      </c>
      <c r="E206" s="5">
        <f t="shared" si="6"/>
        <v>47161.9576</v>
      </c>
      <c r="F206" s="9">
        <v>33336</v>
      </c>
      <c r="G206" s="5">
        <v>5227.0848</v>
      </c>
      <c r="H206" s="5">
        <v>150748</v>
      </c>
      <c r="I206" s="5">
        <f t="shared" si="7"/>
        <v>189311.0848</v>
      </c>
    </row>
    <row r="207" spans="1:9" ht="12.75">
      <c r="A207" s="2" t="s">
        <v>439</v>
      </c>
      <c r="B207" s="3" t="s">
        <v>510</v>
      </c>
      <c r="C207" s="5">
        <v>33380</v>
      </c>
      <c r="D207" s="5">
        <v>4759.988</v>
      </c>
      <c r="E207" s="5">
        <f t="shared" si="6"/>
        <v>38139.988</v>
      </c>
      <c r="F207" s="9">
        <v>30143</v>
      </c>
      <c r="G207" s="5">
        <v>4726.4223999999995</v>
      </c>
      <c r="H207" s="5">
        <v>155389</v>
      </c>
      <c r="I207" s="5">
        <f t="shared" si="7"/>
        <v>190258.42239999998</v>
      </c>
    </row>
    <row r="208" spans="1:9" ht="12.75">
      <c r="A208" s="2" t="s">
        <v>439</v>
      </c>
      <c r="B208" s="3" t="s">
        <v>513</v>
      </c>
      <c r="C208" s="5">
        <v>31446</v>
      </c>
      <c r="D208" s="5">
        <v>4484.1996</v>
      </c>
      <c r="E208" s="5">
        <f t="shared" si="6"/>
        <v>35930.1996</v>
      </c>
      <c r="F208" s="9">
        <v>21089</v>
      </c>
      <c r="G208" s="5">
        <v>3306.7552</v>
      </c>
      <c r="H208" s="5">
        <v>156299.68</v>
      </c>
      <c r="I208" s="5">
        <f t="shared" si="7"/>
        <v>180695.4352</v>
      </c>
    </row>
    <row r="209" spans="1:9" ht="12.75">
      <c r="A209" s="2" t="s">
        <v>439</v>
      </c>
      <c r="B209" s="3" t="s">
        <v>452</v>
      </c>
      <c r="C209" s="5">
        <v>41492</v>
      </c>
      <c r="D209" s="5">
        <v>5916.7592</v>
      </c>
      <c r="E209" s="5">
        <f t="shared" si="6"/>
        <v>47408.7592</v>
      </c>
      <c r="F209" s="9">
        <v>45230.2</v>
      </c>
      <c r="G209" s="5">
        <v>7092.095359999999</v>
      </c>
      <c r="H209" s="5">
        <v>156700</v>
      </c>
      <c r="I209" s="5">
        <f t="shared" si="7"/>
        <v>209022.29536</v>
      </c>
    </row>
    <row r="210" spans="1:9" ht="12.75">
      <c r="A210" s="2" t="s">
        <v>439</v>
      </c>
      <c r="B210" s="3" t="s">
        <v>192</v>
      </c>
      <c r="C210" s="5">
        <v>61750</v>
      </c>
      <c r="D210" s="5">
        <v>8805.55</v>
      </c>
      <c r="E210" s="5">
        <f t="shared" si="6"/>
        <v>70555.55</v>
      </c>
      <c r="F210" s="9">
        <v>62734</v>
      </c>
      <c r="G210" s="5">
        <v>9836.6912</v>
      </c>
      <c r="H210" s="5">
        <v>157324</v>
      </c>
      <c r="I210" s="5">
        <f t="shared" si="7"/>
        <v>229894.6912</v>
      </c>
    </row>
    <row r="211" spans="1:9" ht="25.5">
      <c r="A211" s="2" t="s">
        <v>439</v>
      </c>
      <c r="B211" s="3" t="s">
        <v>493</v>
      </c>
      <c r="C211" s="5">
        <v>34748</v>
      </c>
      <c r="D211" s="5">
        <v>4955.0648</v>
      </c>
      <c r="E211" s="5">
        <f t="shared" si="6"/>
        <v>39703.0648</v>
      </c>
      <c r="F211" s="9">
        <v>18712</v>
      </c>
      <c r="G211" s="5">
        <v>2934.0416</v>
      </c>
      <c r="H211" s="5">
        <v>158811.97</v>
      </c>
      <c r="I211" s="5">
        <f t="shared" si="7"/>
        <v>180458.0116</v>
      </c>
    </row>
    <row r="212" spans="1:9" ht="25.5">
      <c r="A212" s="2" t="s">
        <v>439</v>
      </c>
      <c r="B212" s="3" t="s">
        <v>187</v>
      </c>
      <c r="C212" s="5">
        <v>66379</v>
      </c>
      <c r="D212" s="5">
        <v>9465.6454</v>
      </c>
      <c r="E212" s="5">
        <f t="shared" si="6"/>
        <v>75844.6454</v>
      </c>
      <c r="F212" s="9">
        <v>33641</v>
      </c>
      <c r="G212" s="5">
        <v>5274.9088</v>
      </c>
      <c r="H212" s="5">
        <v>159300</v>
      </c>
      <c r="I212" s="5">
        <f t="shared" si="7"/>
        <v>198215.9088</v>
      </c>
    </row>
    <row r="213" spans="1:9" ht="25.5">
      <c r="A213" s="2" t="s">
        <v>439</v>
      </c>
      <c r="B213" s="3" t="s">
        <v>489</v>
      </c>
      <c r="C213" s="5">
        <v>27038</v>
      </c>
      <c r="D213" s="5">
        <v>3855.6188</v>
      </c>
      <c r="E213" s="5">
        <f t="shared" si="6"/>
        <v>30893.6188</v>
      </c>
      <c r="F213" s="9">
        <v>26341</v>
      </c>
      <c r="G213" s="5">
        <v>4130.2688</v>
      </c>
      <c r="H213" s="5">
        <v>159354.26</v>
      </c>
      <c r="I213" s="5">
        <f t="shared" si="7"/>
        <v>189825.5288</v>
      </c>
    </row>
    <row r="214" spans="1:9" ht="25.5">
      <c r="A214" s="2" t="s">
        <v>439</v>
      </c>
      <c r="B214" s="3" t="s">
        <v>477</v>
      </c>
      <c r="C214" s="5">
        <v>32201</v>
      </c>
      <c r="D214" s="5">
        <v>4591.8626</v>
      </c>
      <c r="E214" s="5">
        <f t="shared" si="6"/>
        <v>36792.8626</v>
      </c>
      <c r="F214" s="9">
        <v>20510</v>
      </c>
      <c r="G214" s="5">
        <v>3215.968</v>
      </c>
      <c r="H214" s="5">
        <v>159651</v>
      </c>
      <c r="I214" s="5">
        <f t="shared" si="7"/>
        <v>183376.968</v>
      </c>
    </row>
    <row r="215" spans="1:9" ht="12.75">
      <c r="A215" s="2" t="s">
        <v>439</v>
      </c>
      <c r="B215" s="3" t="s">
        <v>193</v>
      </c>
      <c r="C215" s="5">
        <v>100996</v>
      </c>
      <c r="D215" s="5">
        <v>14402.0296</v>
      </c>
      <c r="E215" s="5">
        <f t="shared" si="6"/>
        <v>115398.0296</v>
      </c>
      <c r="F215" s="9">
        <v>64585</v>
      </c>
      <c r="G215" s="5">
        <v>10126.928</v>
      </c>
      <c r="H215" s="5">
        <v>160200</v>
      </c>
      <c r="I215" s="5">
        <f t="shared" si="7"/>
        <v>234911.928</v>
      </c>
    </row>
    <row r="216" spans="1:9" ht="12.75">
      <c r="A216" s="2" t="s">
        <v>439</v>
      </c>
      <c r="B216" s="3" t="s">
        <v>513</v>
      </c>
      <c r="C216" s="5">
        <v>39929</v>
      </c>
      <c r="D216" s="5">
        <v>5693.8754</v>
      </c>
      <c r="E216" s="5">
        <f t="shared" si="6"/>
        <v>45622.8754</v>
      </c>
      <c r="F216" s="9">
        <v>2228</v>
      </c>
      <c r="G216" s="5">
        <v>349.3504</v>
      </c>
      <c r="H216" s="5">
        <v>160480.46</v>
      </c>
      <c r="I216" s="5">
        <f t="shared" si="7"/>
        <v>163057.8104</v>
      </c>
    </row>
    <row r="217" spans="1:9" ht="12.75">
      <c r="A217" s="2" t="s">
        <v>439</v>
      </c>
      <c r="B217" s="3" t="s">
        <v>444</v>
      </c>
      <c r="C217" s="5">
        <v>58124</v>
      </c>
      <c r="D217" s="5">
        <v>8288.4824</v>
      </c>
      <c r="E217" s="5">
        <f t="shared" si="6"/>
        <v>66412.48240000001</v>
      </c>
      <c r="F217" s="9">
        <v>58290</v>
      </c>
      <c r="G217" s="5">
        <v>9139.872</v>
      </c>
      <c r="H217" s="5">
        <v>160926.57</v>
      </c>
      <c r="I217" s="5">
        <f t="shared" si="7"/>
        <v>228356.442</v>
      </c>
    </row>
    <row r="218" spans="1:9" ht="12.75">
      <c r="A218" s="2" t="s">
        <v>439</v>
      </c>
      <c r="B218" s="3" t="s">
        <v>189</v>
      </c>
      <c r="C218" s="5">
        <v>55405</v>
      </c>
      <c r="D218" s="5">
        <v>7900.753000000001</v>
      </c>
      <c r="E218" s="5">
        <f t="shared" si="6"/>
        <v>63305.753</v>
      </c>
      <c r="F218" s="9">
        <v>33714</v>
      </c>
      <c r="G218" s="5">
        <v>5286.3552</v>
      </c>
      <c r="H218" s="5">
        <v>162646.43</v>
      </c>
      <c r="I218" s="5">
        <f t="shared" si="7"/>
        <v>201646.78519999998</v>
      </c>
    </row>
    <row r="219" spans="1:9" ht="12.75">
      <c r="A219" s="2" t="s">
        <v>439</v>
      </c>
      <c r="B219" s="3" t="s">
        <v>513</v>
      </c>
      <c r="C219" s="5">
        <v>33143</v>
      </c>
      <c r="D219" s="5">
        <v>4726.1918000000005</v>
      </c>
      <c r="E219" s="5">
        <f t="shared" si="6"/>
        <v>37869.1918</v>
      </c>
      <c r="F219" s="9">
        <v>31758</v>
      </c>
      <c r="G219" s="5">
        <v>4979.654399999999</v>
      </c>
      <c r="H219" s="5">
        <v>162747.24</v>
      </c>
      <c r="I219" s="5">
        <f t="shared" si="7"/>
        <v>199484.8944</v>
      </c>
    </row>
    <row r="220" spans="1:9" ht="12.75">
      <c r="A220" s="2" t="s">
        <v>439</v>
      </c>
      <c r="B220" s="3" t="s">
        <v>508</v>
      </c>
      <c r="C220" s="5">
        <v>32785</v>
      </c>
      <c r="D220" s="5">
        <v>4675.1410000000005</v>
      </c>
      <c r="E220" s="5">
        <f t="shared" si="6"/>
        <v>37460.141</v>
      </c>
      <c r="F220" s="9">
        <v>19424</v>
      </c>
      <c r="G220" s="5">
        <v>3045.6832</v>
      </c>
      <c r="H220" s="5">
        <v>164099.16</v>
      </c>
      <c r="I220" s="5">
        <f t="shared" si="7"/>
        <v>186568.8432</v>
      </c>
    </row>
    <row r="221" spans="1:9" ht="12.75">
      <c r="A221" s="2" t="s">
        <v>439</v>
      </c>
      <c r="B221" s="3" t="s">
        <v>449</v>
      </c>
      <c r="C221" s="5">
        <v>49463</v>
      </c>
      <c r="D221" s="5">
        <v>7053.4238000000005</v>
      </c>
      <c r="E221" s="5">
        <f t="shared" si="6"/>
        <v>56516.423800000004</v>
      </c>
      <c r="F221" s="9">
        <v>30718</v>
      </c>
      <c r="G221" s="5">
        <v>4816.5824</v>
      </c>
      <c r="H221" s="5">
        <v>164468</v>
      </c>
      <c r="I221" s="5">
        <f t="shared" si="7"/>
        <v>200002.5824</v>
      </c>
    </row>
    <row r="222" spans="1:9" ht="25.5">
      <c r="A222" s="2" t="s">
        <v>439</v>
      </c>
      <c r="B222" s="3" t="s">
        <v>475</v>
      </c>
      <c r="C222" s="5">
        <v>30324</v>
      </c>
      <c r="D222" s="5">
        <v>4324.2024</v>
      </c>
      <c r="E222" s="5">
        <f t="shared" si="6"/>
        <v>34648.2024</v>
      </c>
      <c r="F222" s="9">
        <v>29055</v>
      </c>
      <c r="G222" s="5">
        <v>4555.824</v>
      </c>
      <c r="H222" s="5">
        <v>165472.81</v>
      </c>
      <c r="I222" s="5">
        <f t="shared" si="7"/>
        <v>199083.634</v>
      </c>
    </row>
    <row r="223" spans="1:9" ht="25.5">
      <c r="A223" s="2" t="s">
        <v>439</v>
      </c>
      <c r="B223" s="3" t="s">
        <v>484</v>
      </c>
      <c r="C223" s="5">
        <v>34745</v>
      </c>
      <c r="D223" s="5">
        <v>4954.637</v>
      </c>
      <c r="E223" s="5">
        <f t="shared" si="6"/>
        <v>39699.637</v>
      </c>
      <c r="F223" s="9">
        <v>27956</v>
      </c>
      <c r="G223" s="5">
        <v>4383.5008</v>
      </c>
      <c r="H223" s="5">
        <v>165702</v>
      </c>
      <c r="I223" s="5">
        <f t="shared" si="7"/>
        <v>198041.5008</v>
      </c>
    </row>
    <row r="224" spans="1:9" ht="25.5">
      <c r="A224" s="2" t="s">
        <v>439</v>
      </c>
      <c r="B224" s="3" t="s">
        <v>468</v>
      </c>
      <c r="C224" s="5">
        <v>30613</v>
      </c>
      <c r="D224" s="5">
        <v>4365.4138</v>
      </c>
      <c r="E224" s="5">
        <f t="shared" si="6"/>
        <v>34978.4138</v>
      </c>
      <c r="F224" s="9">
        <v>28525</v>
      </c>
      <c r="G224" s="5">
        <v>4472.72</v>
      </c>
      <c r="H224" s="5">
        <v>167320.76</v>
      </c>
      <c r="I224" s="5">
        <f t="shared" si="7"/>
        <v>200318.48</v>
      </c>
    </row>
    <row r="225" spans="1:9" ht="12.75">
      <c r="A225" s="2" t="s">
        <v>439</v>
      </c>
      <c r="B225" s="3" t="s">
        <v>193</v>
      </c>
      <c r="C225" s="5">
        <v>95328</v>
      </c>
      <c r="D225" s="5">
        <v>13593.7728</v>
      </c>
      <c r="E225" s="5">
        <f t="shared" si="6"/>
        <v>108921.7728</v>
      </c>
      <c r="F225" s="9">
        <v>47501</v>
      </c>
      <c r="G225" s="5">
        <v>7448.1568</v>
      </c>
      <c r="H225" s="5">
        <v>168900</v>
      </c>
      <c r="I225" s="5">
        <f t="shared" si="7"/>
        <v>223849.1568</v>
      </c>
    </row>
    <row r="226" spans="1:9" ht="12.75">
      <c r="A226" s="2" t="s">
        <v>439</v>
      </c>
      <c r="B226" s="3" t="s">
        <v>513</v>
      </c>
      <c r="C226" s="5">
        <v>34632</v>
      </c>
      <c r="D226" s="5">
        <v>4938.5232000000005</v>
      </c>
      <c r="E226" s="5">
        <f t="shared" si="6"/>
        <v>39570.5232</v>
      </c>
      <c r="F226" s="9">
        <v>38802</v>
      </c>
      <c r="G226" s="5">
        <v>6084.1536</v>
      </c>
      <c r="H226" s="5">
        <v>169849</v>
      </c>
      <c r="I226" s="5">
        <f t="shared" si="7"/>
        <v>214735.1536</v>
      </c>
    </row>
    <row r="227" spans="1:9" ht="25.5">
      <c r="A227" s="2" t="s">
        <v>439</v>
      </c>
      <c r="B227" s="3" t="s">
        <v>457</v>
      </c>
      <c r="C227" s="5">
        <v>34346</v>
      </c>
      <c r="D227" s="5">
        <v>4897.7396</v>
      </c>
      <c r="E227" s="5">
        <f t="shared" si="6"/>
        <v>39243.7396</v>
      </c>
      <c r="F227" s="9">
        <v>33437</v>
      </c>
      <c r="G227" s="5">
        <v>5242.9216</v>
      </c>
      <c r="H227" s="5">
        <v>170644.41</v>
      </c>
      <c r="I227" s="5">
        <f t="shared" si="7"/>
        <v>209324.3316</v>
      </c>
    </row>
    <row r="228" spans="1:9" ht="12.75">
      <c r="A228" s="2" t="s">
        <v>439</v>
      </c>
      <c r="B228" s="3" t="s">
        <v>495</v>
      </c>
      <c r="C228" s="5">
        <v>47872</v>
      </c>
      <c r="D228" s="5">
        <v>6826.5472</v>
      </c>
      <c r="E228" s="5">
        <f t="shared" si="6"/>
        <v>54698.5472</v>
      </c>
      <c r="F228" s="9">
        <v>46069</v>
      </c>
      <c r="G228" s="5">
        <v>7223.6192</v>
      </c>
      <c r="H228" s="5">
        <v>171017.58</v>
      </c>
      <c r="I228" s="5">
        <f t="shared" si="7"/>
        <v>224310.19919999997</v>
      </c>
    </row>
    <row r="229" spans="1:9" ht="12.75">
      <c r="A229" s="2" t="s">
        <v>439</v>
      </c>
      <c r="B229" s="3" t="s">
        <v>513</v>
      </c>
      <c r="C229" s="5">
        <v>35359</v>
      </c>
      <c r="D229" s="5">
        <v>5042.1934</v>
      </c>
      <c r="E229" s="5">
        <f t="shared" si="6"/>
        <v>40401.193400000004</v>
      </c>
      <c r="F229" s="9">
        <v>34356</v>
      </c>
      <c r="G229" s="5">
        <v>5387.0208</v>
      </c>
      <c r="H229" s="5">
        <v>172666.29</v>
      </c>
      <c r="I229" s="5">
        <f t="shared" si="7"/>
        <v>212409.3108</v>
      </c>
    </row>
    <row r="230" spans="1:9" ht="12.75">
      <c r="A230" s="2" t="s">
        <v>439</v>
      </c>
      <c r="B230" s="3" t="s">
        <v>445</v>
      </c>
      <c r="C230" s="5">
        <v>52498</v>
      </c>
      <c r="D230" s="5">
        <v>7486.214800000001</v>
      </c>
      <c r="E230" s="5">
        <f t="shared" si="6"/>
        <v>59984.2148</v>
      </c>
      <c r="F230" s="9">
        <v>33325</v>
      </c>
      <c r="G230" s="5">
        <v>5225.36</v>
      </c>
      <c r="H230" s="5">
        <v>172787</v>
      </c>
      <c r="I230" s="5">
        <f t="shared" si="7"/>
        <v>211337.36</v>
      </c>
    </row>
    <row r="231" spans="1:9" ht="25.5">
      <c r="A231" s="2" t="s">
        <v>439</v>
      </c>
      <c r="B231" s="3" t="s">
        <v>497</v>
      </c>
      <c r="C231" s="5">
        <v>32141</v>
      </c>
      <c r="D231" s="5">
        <v>4583.3066</v>
      </c>
      <c r="E231" s="5">
        <f t="shared" si="6"/>
        <v>36724.306599999996</v>
      </c>
      <c r="F231" s="9">
        <v>33988</v>
      </c>
      <c r="G231" s="5">
        <v>5329.3184</v>
      </c>
      <c r="H231" s="5">
        <v>173734.39</v>
      </c>
      <c r="I231" s="5">
        <f t="shared" si="7"/>
        <v>213051.7084</v>
      </c>
    </row>
    <row r="232" spans="1:9" ht="12.75">
      <c r="A232" s="2" t="s">
        <v>439</v>
      </c>
      <c r="B232" s="3" t="s">
        <v>449</v>
      </c>
      <c r="C232" s="5">
        <v>39299</v>
      </c>
      <c r="D232" s="5">
        <v>5604.0374</v>
      </c>
      <c r="E232" s="5">
        <f t="shared" si="6"/>
        <v>44903.0374</v>
      </c>
      <c r="F232" s="9">
        <v>25130</v>
      </c>
      <c r="G232" s="5">
        <v>3940.384</v>
      </c>
      <c r="H232" s="5">
        <v>176142</v>
      </c>
      <c r="I232" s="5">
        <f t="shared" si="7"/>
        <v>205212.384</v>
      </c>
    </row>
    <row r="233" spans="1:9" ht="12.75">
      <c r="A233" s="2" t="s">
        <v>439</v>
      </c>
      <c r="B233" s="3" t="s">
        <v>452</v>
      </c>
      <c r="C233" s="5">
        <v>44169</v>
      </c>
      <c r="D233" s="5">
        <v>6298.499400000001</v>
      </c>
      <c r="E233" s="5">
        <f t="shared" si="6"/>
        <v>50467.4994</v>
      </c>
      <c r="F233" s="9">
        <v>25909</v>
      </c>
      <c r="G233" s="5">
        <v>4062.5311999999994</v>
      </c>
      <c r="H233" s="5">
        <v>176296.82</v>
      </c>
      <c r="I233" s="5">
        <f t="shared" si="7"/>
        <v>206268.3512</v>
      </c>
    </row>
    <row r="234" spans="1:9" ht="25.5">
      <c r="A234" s="2" t="s">
        <v>439</v>
      </c>
      <c r="B234" s="3" t="s">
        <v>472</v>
      </c>
      <c r="C234" s="5">
        <v>34822</v>
      </c>
      <c r="D234" s="5">
        <v>4965.617200000001</v>
      </c>
      <c r="E234" s="5">
        <f t="shared" si="6"/>
        <v>39787.6172</v>
      </c>
      <c r="F234" s="9">
        <v>25065</v>
      </c>
      <c r="G234" s="5">
        <v>3930.192</v>
      </c>
      <c r="H234" s="5">
        <v>176973</v>
      </c>
      <c r="I234" s="5">
        <f t="shared" si="7"/>
        <v>205968.192</v>
      </c>
    </row>
    <row r="235" spans="1:9" ht="25.5">
      <c r="A235" s="2" t="s">
        <v>439</v>
      </c>
      <c r="B235" s="3" t="s">
        <v>481</v>
      </c>
      <c r="C235" s="5">
        <v>41919</v>
      </c>
      <c r="D235" s="5">
        <v>5977.6494</v>
      </c>
      <c r="E235" s="5">
        <f t="shared" si="6"/>
        <v>47896.6494</v>
      </c>
      <c r="F235" s="9">
        <v>0</v>
      </c>
      <c r="G235" s="5">
        <v>0</v>
      </c>
      <c r="H235" s="5">
        <v>180254</v>
      </c>
      <c r="I235" s="5">
        <f t="shared" si="7"/>
        <v>180254</v>
      </c>
    </row>
    <row r="236" spans="1:9" ht="25.5">
      <c r="A236" s="2" t="s">
        <v>439</v>
      </c>
      <c r="B236" s="3" t="s">
        <v>501</v>
      </c>
      <c r="C236" s="5">
        <v>55721</v>
      </c>
      <c r="D236" s="5">
        <v>7945.814600000001</v>
      </c>
      <c r="E236" s="5">
        <f t="shared" si="6"/>
        <v>63666.8146</v>
      </c>
      <c r="F236" s="9">
        <v>31103</v>
      </c>
      <c r="G236" s="5">
        <v>4876.9504</v>
      </c>
      <c r="H236" s="5">
        <v>182731.74</v>
      </c>
      <c r="I236" s="5">
        <f t="shared" si="7"/>
        <v>218711.6904</v>
      </c>
    </row>
    <row r="237" spans="1:9" ht="25.5">
      <c r="A237" s="2" t="s">
        <v>439</v>
      </c>
      <c r="B237" s="3" t="s">
        <v>493</v>
      </c>
      <c r="C237" s="5">
        <v>31471</v>
      </c>
      <c r="D237" s="5">
        <v>4487.7646</v>
      </c>
      <c r="E237" s="5">
        <f t="shared" si="6"/>
        <v>35958.7646</v>
      </c>
      <c r="F237" s="9">
        <v>34212</v>
      </c>
      <c r="G237" s="5">
        <v>5364.4416</v>
      </c>
      <c r="H237" s="5">
        <v>184500</v>
      </c>
      <c r="I237" s="5">
        <f t="shared" si="7"/>
        <v>224076.4416</v>
      </c>
    </row>
    <row r="238" spans="1:9" ht="25.5">
      <c r="A238" s="2" t="s">
        <v>439</v>
      </c>
      <c r="B238" s="3" t="s">
        <v>485</v>
      </c>
      <c r="C238" s="5">
        <v>19598</v>
      </c>
      <c r="D238" s="5">
        <v>2794.6748000000002</v>
      </c>
      <c r="E238" s="5">
        <f t="shared" si="6"/>
        <v>22392.6748</v>
      </c>
      <c r="F238" s="9">
        <v>18046</v>
      </c>
      <c r="G238" s="5">
        <v>2829.6128</v>
      </c>
      <c r="H238" s="5">
        <v>184796.08</v>
      </c>
      <c r="I238" s="5">
        <f t="shared" si="7"/>
        <v>205671.6928</v>
      </c>
    </row>
    <row r="239" spans="1:9" ht="12.75">
      <c r="A239" s="2" t="s">
        <v>439</v>
      </c>
      <c r="B239" s="3" t="s">
        <v>469</v>
      </c>
      <c r="C239" s="5">
        <v>37662</v>
      </c>
      <c r="D239" s="5">
        <v>5370.6012</v>
      </c>
      <c r="E239" s="5">
        <f t="shared" si="6"/>
        <v>43032.6012</v>
      </c>
      <c r="F239" s="9">
        <v>22396</v>
      </c>
      <c r="G239" s="5">
        <v>3511.6928</v>
      </c>
      <c r="H239" s="5">
        <v>185765.05</v>
      </c>
      <c r="I239" s="5">
        <f t="shared" si="7"/>
        <v>211672.74279999998</v>
      </c>
    </row>
    <row r="240" spans="1:9" ht="25.5">
      <c r="A240" s="2" t="s">
        <v>439</v>
      </c>
      <c r="B240" s="3" t="s">
        <v>481</v>
      </c>
      <c r="C240" s="5">
        <v>24009</v>
      </c>
      <c r="D240" s="5">
        <v>3423.6834</v>
      </c>
      <c r="E240" s="5">
        <f t="shared" si="6"/>
        <v>27432.6834</v>
      </c>
      <c r="F240" s="9">
        <v>9786</v>
      </c>
      <c r="G240" s="5">
        <v>1534.4448</v>
      </c>
      <c r="H240" s="5">
        <v>191492</v>
      </c>
      <c r="I240" s="5">
        <f t="shared" si="7"/>
        <v>202812.4448</v>
      </c>
    </row>
    <row r="241" spans="1:9" ht="12.75">
      <c r="A241" s="2" t="s">
        <v>439</v>
      </c>
      <c r="B241" s="3" t="s">
        <v>189</v>
      </c>
      <c r="C241" s="5">
        <v>34419</v>
      </c>
      <c r="D241" s="5">
        <v>4908.1494</v>
      </c>
      <c r="E241" s="5">
        <f t="shared" si="6"/>
        <v>39327.1494</v>
      </c>
      <c r="F241" s="9">
        <v>37743</v>
      </c>
      <c r="G241" s="5">
        <v>5918.1024</v>
      </c>
      <c r="H241" s="5">
        <v>192060</v>
      </c>
      <c r="I241" s="5">
        <f t="shared" si="7"/>
        <v>235721.1024</v>
      </c>
    </row>
    <row r="242" spans="1:9" ht="12.75">
      <c r="A242" s="2" t="s">
        <v>439</v>
      </c>
      <c r="B242" s="3" t="s">
        <v>442</v>
      </c>
      <c r="C242" s="5">
        <v>30557</v>
      </c>
      <c r="D242" s="5">
        <v>4357.4282</v>
      </c>
      <c r="E242" s="5">
        <f t="shared" si="6"/>
        <v>34914.4282</v>
      </c>
      <c r="F242" s="9">
        <v>29726</v>
      </c>
      <c r="G242" s="5">
        <v>4661.0368</v>
      </c>
      <c r="H242" s="5">
        <v>193258.69</v>
      </c>
      <c r="I242" s="5">
        <f t="shared" si="7"/>
        <v>227645.7268</v>
      </c>
    </row>
    <row r="243" spans="1:9" ht="12.75">
      <c r="A243" s="2" t="s">
        <v>439</v>
      </c>
      <c r="B243" s="3" t="s">
        <v>513</v>
      </c>
      <c r="C243" s="5">
        <v>38770</v>
      </c>
      <c r="D243" s="5">
        <v>5528.602</v>
      </c>
      <c r="E243" s="5">
        <f t="shared" si="6"/>
        <v>44298.602</v>
      </c>
      <c r="F243" s="9">
        <v>27909</v>
      </c>
      <c r="G243" s="5">
        <v>4376.1312</v>
      </c>
      <c r="H243" s="5">
        <v>197662</v>
      </c>
      <c r="I243" s="5">
        <f t="shared" si="7"/>
        <v>229947.1312</v>
      </c>
    </row>
    <row r="244" spans="1:9" ht="12.75">
      <c r="A244" s="2" t="s">
        <v>439</v>
      </c>
      <c r="B244" s="3" t="s">
        <v>513</v>
      </c>
      <c r="C244" s="5">
        <v>32688</v>
      </c>
      <c r="D244" s="5">
        <v>4661.3088</v>
      </c>
      <c r="E244" s="5">
        <f t="shared" si="6"/>
        <v>37349.3088</v>
      </c>
      <c r="F244" s="9">
        <v>29989</v>
      </c>
      <c r="G244" s="5">
        <v>4702.2752</v>
      </c>
      <c r="H244" s="5">
        <v>200522</v>
      </c>
      <c r="I244" s="5">
        <f t="shared" si="7"/>
        <v>235213.2752</v>
      </c>
    </row>
    <row r="245" spans="1:9" ht="25.5">
      <c r="A245" s="2" t="s">
        <v>439</v>
      </c>
      <c r="B245" s="3" t="s">
        <v>475</v>
      </c>
      <c r="C245" s="5">
        <v>38335</v>
      </c>
      <c r="D245" s="5">
        <v>5466.571</v>
      </c>
      <c r="E245" s="5">
        <f t="shared" si="6"/>
        <v>43801.570999999996</v>
      </c>
      <c r="F245" s="9">
        <v>37383</v>
      </c>
      <c r="G245" s="5">
        <v>5861.654399999999</v>
      </c>
      <c r="H245" s="5">
        <v>201225.66</v>
      </c>
      <c r="I245" s="5">
        <f t="shared" si="7"/>
        <v>244470.3144</v>
      </c>
    </row>
    <row r="246" spans="1:9" ht="25.5">
      <c r="A246" s="2" t="s">
        <v>439</v>
      </c>
      <c r="B246" s="3" t="s">
        <v>457</v>
      </c>
      <c r="C246" s="5">
        <v>60676</v>
      </c>
      <c r="D246" s="5">
        <v>8652.3976</v>
      </c>
      <c r="E246" s="5">
        <f t="shared" si="6"/>
        <v>69328.3976</v>
      </c>
      <c r="F246" s="9">
        <v>29758</v>
      </c>
      <c r="G246" s="5">
        <v>4666.0544</v>
      </c>
      <c r="H246" s="5">
        <v>201930.24</v>
      </c>
      <c r="I246" s="5">
        <f t="shared" si="7"/>
        <v>236354.29439999998</v>
      </c>
    </row>
    <row r="247" spans="1:9" ht="25.5">
      <c r="A247" s="2" t="s">
        <v>439</v>
      </c>
      <c r="B247" s="3" t="s">
        <v>187</v>
      </c>
      <c r="C247" s="5">
        <v>67788</v>
      </c>
      <c r="D247" s="5">
        <v>9666.568800000001</v>
      </c>
      <c r="E247" s="5">
        <f t="shared" si="6"/>
        <v>77454.56880000001</v>
      </c>
      <c r="F247" s="9">
        <v>69708</v>
      </c>
      <c r="G247" s="5">
        <v>10930.214399999999</v>
      </c>
      <c r="H247" s="5">
        <v>202650</v>
      </c>
      <c r="I247" s="5">
        <f t="shared" si="7"/>
        <v>283288.2144</v>
      </c>
    </row>
    <row r="248" spans="1:9" ht="12.75">
      <c r="A248" s="2" t="s">
        <v>439</v>
      </c>
      <c r="B248" s="3" t="s">
        <v>470</v>
      </c>
      <c r="C248" s="5">
        <v>29250</v>
      </c>
      <c r="D248" s="5">
        <v>4171.05</v>
      </c>
      <c r="E248" s="5">
        <f t="shared" si="6"/>
        <v>33421.05</v>
      </c>
      <c r="F248" s="9">
        <v>18746</v>
      </c>
      <c r="G248" s="5">
        <v>2939.3728</v>
      </c>
      <c r="H248" s="5">
        <v>202985</v>
      </c>
      <c r="I248" s="5">
        <f t="shared" si="7"/>
        <v>224670.3728</v>
      </c>
    </row>
    <row r="249" spans="1:9" ht="25.5">
      <c r="A249" s="2" t="s">
        <v>439</v>
      </c>
      <c r="B249" s="3" t="s">
        <v>521</v>
      </c>
      <c r="C249" s="5">
        <v>38154</v>
      </c>
      <c r="D249" s="5">
        <v>5440.7604</v>
      </c>
      <c r="E249" s="5">
        <f t="shared" si="6"/>
        <v>43594.7604</v>
      </c>
      <c r="F249" s="9">
        <v>16634</v>
      </c>
      <c r="G249" s="5">
        <v>2608.2111999999997</v>
      </c>
      <c r="H249" s="5">
        <v>203032.15</v>
      </c>
      <c r="I249" s="5">
        <f t="shared" si="7"/>
        <v>222274.36119999998</v>
      </c>
    </row>
    <row r="250" spans="1:9" ht="12.75">
      <c r="A250" s="2" t="s">
        <v>439</v>
      </c>
      <c r="B250" s="3" t="s">
        <v>513</v>
      </c>
      <c r="C250" s="5">
        <v>43167</v>
      </c>
      <c r="D250" s="5">
        <v>6155.6142</v>
      </c>
      <c r="E250" s="5">
        <f t="shared" si="6"/>
        <v>49322.614199999996</v>
      </c>
      <c r="F250" s="9">
        <v>41237</v>
      </c>
      <c r="G250" s="5">
        <v>6465.9616</v>
      </c>
      <c r="H250" s="5">
        <v>203788.93</v>
      </c>
      <c r="I250" s="5">
        <f t="shared" si="7"/>
        <v>251491.8916</v>
      </c>
    </row>
    <row r="251" spans="1:9" ht="12.75">
      <c r="A251" s="2" t="s">
        <v>439</v>
      </c>
      <c r="B251" s="3" t="s">
        <v>513</v>
      </c>
      <c r="C251" s="5">
        <v>37675</v>
      </c>
      <c r="D251" s="5">
        <v>5372.455</v>
      </c>
      <c r="E251" s="5">
        <f t="shared" si="6"/>
        <v>43047.455</v>
      </c>
      <c r="F251" s="9">
        <v>0</v>
      </c>
      <c r="G251" s="5">
        <v>0</v>
      </c>
      <c r="H251" s="5">
        <v>204150</v>
      </c>
      <c r="I251" s="5">
        <f t="shared" si="7"/>
        <v>204150</v>
      </c>
    </row>
    <row r="252" spans="1:9" ht="12.75">
      <c r="A252" s="2" t="s">
        <v>439</v>
      </c>
      <c r="B252" s="3" t="s">
        <v>478</v>
      </c>
      <c r="C252" s="5">
        <v>36520</v>
      </c>
      <c r="D252" s="5">
        <v>5207.752</v>
      </c>
      <c r="E252" s="5">
        <f t="shared" si="6"/>
        <v>41727.752</v>
      </c>
      <c r="F252" s="9">
        <v>31731</v>
      </c>
      <c r="G252" s="5">
        <v>4975.4208</v>
      </c>
      <c r="H252" s="5">
        <v>204592.59</v>
      </c>
      <c r="I252" s="5">
        <f t="shared" si="7"/>
        <v>241299.0108</v>
      </c>
    </row>
    <row r="253" spans="1:9" ht="12.75">
      <c r="A253" s="2" t="s">
        <v>439</v>
      </c>
      <c r="B253" s="3" t="s">
        <v>513</v>
      </c>
      <c r="C253" s="5">
        <v>31772</v>
      </c>
      <c r="D253" s="5">
        <v>4530.6872</v>
      </c>
      <c r="E253" s="5">
        <f t="shared" si="6"/>
        <v>36302.6872</v>
      </c>
      <c r="F253" s="9">
        <v>29958</v>
      </c>
      <c r="G253" s="5">
        <v>4697.4144</v>
      </c>
      <c r="H253" s="5">
        <v>205201.8</v>
      </c>
      <c r="I253" s="5">
        <f t="shared" si="7"/>
        <v>239857.2144</v>
      </c>
    </row>
    <row r="254" spans="1:9" ht="12.75">
      <c r="A254" s="2" t="s">
        <v>439</v>
      </c>
      <c r="B254" s="3" t="s">
        <v>513</v>
      </c>
      <c r="C254" s="5">
        <v>50076</v>
      </c>
      <c r="D254" s="5">
        <v>7140.8376</v>
      </c>
      <c r="E254" s="5">
        <f t="shared" si="6"/>
        <v>57216.8376</v>
      </c>
      <c r="F254" s="9">
        <v>5213</v>
      </c>
      <c r="G254" s="5">
        <v>817.3983999999999</v>
      </c>
      <c r="H254" s="5">
        <v>206700</v>
      </c>
      <c r="I254" s="5">
        <f t="shared" si="7"/>
        <v>212730.3984</v>
      </c>
    </row>
    <row r="255" spans="1:9" ht="12.75">
      <c r="A255" s="2" t="s">
        <v>439</v>
      </c>
      <c r="B255" s="3" t="s">
        <v>505</v>
      </c>
      <c r="C255" s="5">
        <v>45467</v>
      </c>
      <c r="D255" s="5">
        <v>6483.5942000000005</v>
      </c>
      <c r="E255" s="5">
        <f t="shared" si="6"/>
        <v>51950.5942</v>
      </c>
      <c r="F255" s="9">
        <v>42927</v>
      </c>
      <c r="G255" s="5">
        <v>6730.9536</v>
      </c>
      <c r="H255" s="5">
        <v>207120.5</v>
      </c>
      <c r="I255" s="5">
        <f t="shared" si="7"/>
        <v>256778.4536</v>
      </c>
    </row>
    <row r="256" spans="1:9" ht="12.75">
      <c r="A256" s="2" t="s">
        <v>439</v>
      </c>
      <c r="B256" s="3" t="s">
        <v>488</v>
      </c>
      <c r="C256" s="5">
        <v>31521</v>
      </c>
      <c r="D256" s="5">
        <v>4494.8946000000005</v>
      </c>
      <c r="E256" s="5">
        <f t="shared" si="6"/>
        <v>36015.8946</v>
      </c>
      <c r="F256" s="9">
        <v>17763</v>
      </c>
      <c r="G256" s="5">
        <v>2785.2383999999997</v>
      </c>
      <c r="H256" s="5">
        <v>208120.88</v>
      </c>
      <c r="I256" s="5">
        <f t="shared" si="7"/>
        <v>228669.1184</v>
      </c>
    </row>
    <row r="257" spans="1:9" ht="25.5">
      <c r="A257" s="2" t="s">
        <v>439</v>
      </c>
      <c r="B257" s="3" t="s">
        <v>491</v>
      </c>
      <c r="C257" s="5">
        <v>43063</v>
      </c>
      <c r="D257" s="5">
        <v>6140.7838</v>
      </c>
      <c r="E257" s="5">
        <f t="shared" si="6"/>
        <v>49203.7838</v>
      </c>
      <c r="F257" s="9">
        <v>42324</v>
      </c>
      <c r="G257" s="5">
        <v>6636.4032</v>
      </c>
      <c r="H257" s="5">
        <v>210450</v>
      </c>
      <c r="I257" s="5">
        <f t="shared" si="7"/>
        <v>259410.4032</v>
      </c>
    </row>
    <row r="258" spans="1:9" ht="25.5">
      <c r="A258" s="2" t="s">
        <v>439</v>
      </c>
      <c r="B258" s="3" t="s">
        <v>492</v>
      </c>
      <c r="C258" s="5">
        <v>41370</v>
      </c>
      <c r="D258" s="5">
        <v>5899.362</v>
      </c>
      <c r="E258" s="5">
        <f t="shared" si="6"/>
        <v>47269.362</v>
      </c>
      <c r="F258" s="9">
        <v>23946</v>
      </c>
      <c r="G258" s="5">
        <v>3754.7327999999998</v>
      </c>
      <c r="H258" s="5">
        <v>210989</v>
      </c>
      <c r="I258" s="5">
        <f t="shared" si="7"/>
        <v>238689.7328</v>
      </c>
    </row>
    <row r="259" spans="1:9" ht="12.75">
      <c r="A259" s="2" t="s">
        <v>439</v>
      </c>
      <c r="B259" s="3" t="s">
        <v>502</v>
      </c>
      <c r="C259" s="5">
        <v>40628</v>
      </c>
      <c r="D259" s="5">
        <v>5793.5528</v>
      </c>
      <c r="E259" s="5">
        <f aca="true" t="shared" si="8" ref="E259:E322">SUM(C259:D259)</f>
        <v>46421.5528</v>
      </c>
      <c r="F259" s="9">
        <v>27127</v>
      </c>
      <c r="G259" s="5">
        <v>4253.5136</v>
      </c>
      <c r="H259" s="5">
        <v>215029</v>
      </c>
      <c r="I259" s="5">
        <f aca="true" t="shared" si="9" ref="I259:I322">SUM(F259:H259)</f>
        <v>246409.5136</v>
      </c>
    </row>
    <row r="260" spans="1:9" ht="25.5">
      <c r="A260" s="2" t="s">
        <v>439</v>
      </c>
      <c r="B260" s="3" t="s">
        <v>515</v>
      </c>
      <c r="C260" s="5">
        <v>39742</v>
      </c>
      <c r="D260" s="5">
        <v>5667.2092</v>
      </c>
      <c r="E260" s="5">
        <f t="shared" si="8"/>
        <v>45409.2092</v>
      </c>
      <c r="F260" s="9">
        <v>37787</v>
      </c>
      <c r="G260" s="5">
        <v>5925.0016</v>
      </c>
      <c r="H260" s="5">
        <v>215210.84</v>
      </c>
      <c r="I260" s="5">
        <f t="shared" si="9"/>
        <v>258922.84159999999</v>
      </c>
    </row>
    <row r="261" spans="1:9" ht="25.5">
      <c r="A261" s="2" t="s">
        <v>439</v>
      </c>
      <c r="B261" s="3" t="s">
        <v>466</v>
      </c>
      <c r="C261" s="5">
        <v>45800</v>
      </c>
      <c r="D261" s="5">
        <v>6531.08</v>
      </c>
      <c r="E261" s="5">
        <f t="shared" si="8"/>
        <v>52331.08</v>
      </c>
      <c r="F261" s="9">
        <v>45397</v>
      </c>
      <c r="G261" s="5">
        <v>7118.2496</v>
      </c>
      <c r="H261" s="5">
        <v>216507.08</v>
      </c>
      <c r="I261" s="5">
        <f t="shared" si="9"/>
        <v>269022.3296</v>
      </c>
    </row>
    <row r="262" spans="1:9" ht="25.5">
      <c r="A262" s="2" t="s">
        <v>439</v>
      </c>
      <c r="B262" s="3" t="s">
        <v>482</v>
      </c>
      <c r="C262" s="5">
        <v>40392</v>
      </c>
      <c r="D262" s="5">
        <v>5759.8992</v>
      </c>
      <c r="E262" s="5">
        <f t="shared" si="8"/>
        <v>46151.8992</v>
      </c>
      <c r="F262" s="9">
        <v>35511</v>
      </c>
      <c r="G262" s="5">
        <v>5568.1248</v>
      </c>
      <c r="H262" s="5">
        <v>217057.97</v>
      </c>
      <c r="I262" s="5">
        <f t="shared" si="9"/>
        <v>258137.0948</v>
      </c>
    </row>
    <row r="263" spans="1:9" ht="12.75">
      <c r="A263" s="2" t="s">
        <v>439</v>
      </c>
      <c r="B263" s="3" t="s">
        <v>487</v>
      </c>
      <c r="C263" s="5">
        <v>40695</v>
      </c>
      <c r="D263" s="5">
        <v>5803.107</v>
      </c>
      <c r="E263" s="5">
        <f t="shared" si="8"/>
        <v>46498.107</v>
      </c>
      <c r="F263" s="9">
        <v>32484</v>
      </c>
      <c r="G263" s="5">
        <v>5093.4911999999995</v>
      </c>
      <c r="H263" s="5">
        <v>217652</v>
      </c>
      <c r="I263" s="5">
        <f t="shared" si="9"/>
        <v>255229.4912</v>
      </c>
    </row>
    <row r="264" spans="1:9" ht="25.5">
      <c r="A264" s="2" t="s">
        <v>439</v>
      </c>
      <c r="B264" s="3" t="s">
        <v>457</v>
      </c>
      <c r="C264" s="5">
        <v>32175</v>
      </c>
      <c r="D264" s="5">
        <v>4588.155</v>
      </c>
      <c r="E264" s="5">
        <f t="shared" si="8"/>
        <v>36763.155</v>
      </c>
      <c r="F264" s="9">
        <v>9950</v>
      </c>
      <c r="G264" s="5">
        <v>1560.16</v>
      </c>
      <c r="H264" s="5">
        <v>218455.48</v>
      </c>
      <c r="I264" s="5">
        <f t="shared" si="9"/>
        <v>229965.64</v>
      </c>
    </row>
    <row r="265" spans="1:9" ht="25.5">
      <c r="A265" s="2" t="s">
        <v>439</v>
      </c>
      <c r="B265" s="3" t="s">
        <v>519</v>
      </c>
      <c r="C265" s="5">
        <v>32436</v>
      </c>
      <c r="D265" s="5">
        <v>4625.3736</v>
      </c>
      <c r="E265" s="5">
        <f t="shared" si="8"/>
        <v>37061.3736</v>
      </c>
      <c r="F265" s="9">
        <v>31253</v>
      </c>
      <c r="G265" s="5">
        <v>4900.4704</v>
      </c>
      <c r="H265" s="5">
        <v>220295.69</v>
      </c>
      <c r="I265" s="5">
        <f t="shared" si="9"/>
        <v>256449.1604</v>
      </c>
    </row>
    <row r="266" spans="1:9" ht="25.5">
      <c r="A266" s="2" t="s">
        <v>439</v>
      </c>
      <c r="B266" s="3" t="s">
        <v>481</v>
      </c>
      <c r="C266" s="5">
        <v>33520</v>
      </c>
      <c r="D266" s="5">
        <v>4779.952</v>
      </c>
      <c r="E266" s="5">
        <f t="shared" si="8"/>
        <v>38299.952</v>
      </c>
      <c r="F266" s="9">
        <v>33141</v>
      </c>
      <c r="G266" s="5">
        <v>5196.5088</v>
      </c>
      <c r="H266" s="5">
        <v>220997.7</v>
      </c>
      <c r="I266" s="5">
        <f t="shared" si="9"/>
        <v>259335.20880000002</v>
      </c>
    </row>
    <row r="267" spans="1:9" ht="25.5">
      <c r="A267" s="2" t="s">
        <v>439</v>
      </c>
      <c r="B267" s="3" t="s">
        <v>493</v>
      </c>
      <c r="C267" s="5">
        <v>41088</v>
      </c>
      <c r="D267" s="5">
        <v>5859.1488</v>
      </c>
      <c r="E267" s="5">
        <f t="shared" si="8"/>
        <v>46947.1488</v>
      </c>
      <c r="F267" s="9">
        <v>41211</v>
      </c>
      <c r="G267" s="5">
        <v>6461.8848</v>
      </c>
      <c r="H267" s="5">
        <v>221342.9</v>
      </c>
      <c r="I267" s="5">
        <f t="shared" si="9"/>
        <v>269015.7848</v>
      </c>
    </row>
    <row r="268" spans="1:9" ht="25.5">
      <c r="A268" s="2" t="s">
        <v>439</v>
      </c>
      <c r="B268" s="3" t="s">
        <v>481</v>
      </c>
      <c r="C268" s="5">
        <v>35981</v>
      </c>
      <c r="D268" s="5">
        <v>5130.8906</v>
      </c>
      <c r="E268" s="5">
        <f t="shared" si="8"/>
        <v>41111.8906</v>
      </c>
      <c r="F268" s="9">
        <v>26747</v>
      </c>
      <c r="G268" s="5">
        <v>4193.9295999999995</v>
      </c>
      <c r="H268" s="5">
        <v>224751</v>
      </c>
      <c r="I268" s="5">
        <f t="shared" si="9"/>
        <v>255691.9296</v>
      </c>
    </row>
    <row r="269" spans="1:9" ht="25.5">
      <c r="A269" s="2" t="s">
        <v>439</v>
      </c>
      <c r="B269" s="3" t="s">
        <v>457</v>
      </c>
      <c r="C269" s="5">
        <v>35780</v>
      </c>
      <c r="D269" s="5">
        <v>5102.228</v>
      </c>
      <c r="E269" s="5">
        <f t="shared" si="8"/>
        <v>40882.228</v>
      </c>
      <c r="F269" s="9">
        <v>26160</v>
      </c>
      <c r="G269" s="5">
        <v>4101.888</v>
      </c>
      <c r="H269" s="5">
        <v>225174.95</v>
      </c>
      <c r="I269" s="5">
        <f t="shared" si="9"/>
        <v>255436.83800000002</v>
      </c>
    </row>
    <row r="270" spans="1:9" ht="25.5">
      <c r="A270" s="2" t="s">
        <v>439</v>
      </c>
      <c r="B270" s="3" t="s">
        <v>467</v>
      </c>
      <c r="C270" s="5">
        <v>48728</v>
      </c>
      <c r="D270" s="5">
        <v>6948.6128</v>
      </c>
      <c r="E270" s="5">
        <f t="shared" si="8"/>
        <v>55676.6128</v>
      </c>
      <c r="F270" s="9">
        <v>46084</v>
      </c>
      <c r="G270" s="5">
        <v>7225.9712</v>
      </c>
      <c r="H270" s="5">
        <v>232756.55</v>
      </c>
      <c r="I270" s="5">
        <f t="shared" si="9"/>
        <v>286066.52119999996</v>
      </c>
    </row>
    <row r="271" spans="1:9" ht="12.75">
      <c r="A271" s="2" t="s">
        <v>439</v>
      </c>
      <c r="B271" s="3" t="s">
        <v>513</v>
      </c>
      <c r="C271" s="5">
        <v>41115</v>
      </c>
      <c r="D271" s="5">
        <v>5862.999</v>
      </c>
      <c r="E271" s="5">
        <f t="shared" si="8"/>
        <v>46977.998999999996</v>
      </c>
      <c r="F271" s="9">
        <v>29947</v>
      </c>
      <c r="G271" s="5">
        <v>4695.6896</v>
      </c>
      <c r="H271" s="5">
        <v>233900</v>
      </c>
      <c r="I271" s="5">
        <f t="shared" si="9"/>
        <v>268542.6896</v>
      </c>
    </row>
    <row r="272" spans="1:9" ht="12.75">
      <c r="A272" s="2" t="s">
        <v>439</v>
      </c>
      <c r="B272" s="3" t="s">
        <v>513</v>
      </c>
      <c r="C272" s="5">
        <v>34551</v>
      </c>
      <c r="D272" s="5">
        <v>4926.9726</v>
      </c>
      <c r="E272" s="5">
        <f t="shared" si="8"/>
        <v>39477.9726</v>
      </c>
      <c r="F272" s="9">
        <v>33153</v>
      </c>
      <c r="G272" s="5">
        <v>5198.3904</v>
      </c>
      <c r="H272" s="5">
        <v>236919.3</v>
      </c>
      <c r="I272" s="5">
        <f t="shared" si="9"/>
        <v>275270.69039999996</v>
      </c>
    </row>
    <row r="273" spans="1:9" ht="25.5">
      <c r="A273" s="2" t="s">
        <v>439</v>
      </c>
      <c r="B273" s="3" t="s">
        <v>466</v>
      </c>
      <c r="C273" s="5">
        <v>50834</v>
      </c>
      <c r="D273" s="5">
        <v>7248.9284</v>
      </c>
      <c r="E273" s="5">
        <f t="shared" si="8"/>
        <v>58082.9284</v>
      </c>
      <c r="F273" s="9">
        <v>64717</v>
      </c>
      <c r="G273" s="5">
        <v>10147.6256</v>
      </c>
      <c r="H273" s="5">
        <v>240037.82</v>
      </c>
      <c r="I273" s="5">
        <f t="shared" si="9"/>
        <v>314902.4456</v>
      </c>
    </row>
    <row r="274" spans="1:9" ht="25.5">
      <c r="A274" s="2" t="s">
        <v>439</v>
      </c>
      <c r="B274" s="3" t="s">
        <v>187</v>
      </c>
      <c r="C274" s="5">
        <v>74561</v>
      </c>
      <c r="D274" s="5">
        <v>10632.3986</v>
      </c>
      <c r="E274" s="5">
        <f t="shared" si="8"/>
        <v>85193.3986</v>
      </c>
      <c r="F274" s="9">
        <v>75318</v>
      </c>
      <c r="G274" s="5">
        <v>11809.8624</v>
      </c>
      <c r="H274" s="5">
        <v>244800</v>
      </c>
      <c r="I274" s="5">
        <f t="shared" si="9"/>
        <v>331927.8624</v>
      </c>
    </row>
    <row r="275" spans="1:9" ht="12.75">
      <c r="A275" s="2" t="s">
        <v>439</v>
      </c>
      <c r="B275" s="3" t="s">
        <v>448</v>
      </c>
      <c r="C275" s="5">
        <v>40137</v>
      </c>
      <c r="D275" s="5">
        <v>5723.5362000000005</v>
      </c>
      <c r="E275" s="5">
        <f t="shared" si="8"/>
        <v>45860.5362</v>
      </c>
      <c r="F275" s="9">
        <v>37813</v>
      </c>
      <c r="G275" s="5">
        <v>5929.078399999999</v>
      </c>
      <c r="H275" s="5">
        <v>245811.95</v>
      </c>
      <c r="I275" s="5">
        <f t="shared" si="9"/>
        <v>289554.0284</v>
      </c>
    </row>
    <row r="276" spans="1:9" ht="25.5">
      <c r="A276" s="2" t="s">
        <v>439</v>
      </c>
      <c r="B276" s="3" t="s">
        <v>490</v>
      </c>
      <c r="C276" s="5">
        <v>41218</v>
      </c>
      <c r="D276" s="5">
        <v>5877.6868</v>
      </c>
      <c r="E276" s="5">
        <f t="shared" si="8"/>
        <v>47095.6868</v>
      </c>
      <c r="F276" s="9">
        <v>42895</v>
      </c>
      <c r="G276" s="5">
        <v>6725.936</v>
      </c>
      <c r="H276" s="5">
        <v>248400</v>
      </c>
      <c r="I276" s="5">
        <f t="shared" si="9"/>
        <v>298020.936</v>
      </c>
    </row>
    <row r="277" spans="1:9" ht="12.75">
      <c r="A277" s="2" t="s">
        <v>439</v>
      </c>
      <c r="B277" s="3" t="s">
        <v>513</v>
      </c>
      <c r="C277" s="5">
        <v>48755</v>
      </c>
      <c r="D277" s="5">
        <v>6952.463000000001</v>
      </c>
      <c r="E277" s="5">
        <f t="shared" si="8"/>
        <v>55707.463</v>
      </c>
      <c r="F277" s="9">
        <v>0</v>
      </c>
      <c r="G277" s="5">
        <v>0</v>
      </c>
      <c r="H277" s="5">
        <v>249600</v>
      </c>
      <c r="I277" s="5">
        <f t="shared" si="9"/>
        <v>249600</v>
      </c>
    </row>
    <row r="278" spans="1:9" ht="12.75">
      <c r="A278" s="2" t="s">
        <v>439</v>
      </c>
      <c r="B278" s="3" t="s">
        <v>494</v>
      </c>
      <c r="C278" s="5">
        <v>26776</v>
      </c>
      <c r="D278" s="5">
        <v>3818.2576</v>
      </c>
      <c r="E278" s="5">
        <f t="shared" si="8"/>
        <v>30594.2576</v>
      </c>
      <c r="F278" s="9">
        <v>29427</v>
      </c>
      <c r="G278" s="5">
        <v>4614.1536</v>
      </c>
      <c r="H278" s="5">
        <v>250000</v>
      </c>
      <c r="I278" s="5">
        <f t="shared" si="9"/>
        <v>284041.1536</v>
      </c>
    </row>
    <row r="279" spans="1:9" ht="25.5">
      <c r="A279" s="2" t="s">
        <v>439</v>
      </c>
      <c r="B279" s="3" t="s">
        <v>467</v>
      </c>
      <c r="C279" s="5">
        <v>39287</v>
      </c>
      <c r="D279" s="5">
        <v>5602.3262</v>
      </c>
      <c r="E279" s="5">
        <f t="shared" si="8"/>
        <v>44889.3262</v>
      </c>
      <c r="F279" s="9">
        <v>24905</v>
      </c>
      <c r="G279" s="5">
        <v>3905.104</v>
      </c>
      <c r="H279" s="5">
        <v>259644.59</v>
      </c>
      <c r="I279" s="5">
        <f t="shared" si="9"/>
        <v>288454.694</v>
      </c>
    </row>
    <row r="280" spans="1:9" ht="12.75">
      <c r="A280" s="2" t="s">
        <v>439</v>
      </c>
      <c r="B280" s="3" t="s">
        <v>488</v>
      </c>
      <c r="C280" s="5">
        <v>40443</v>
      </c>
      <c r="D280" s="5">
        <v>5767.1718</v>
      </c>
      <c r="E280" s="5">
        <f t="shared" si="8"/>
        <v>46210.1718</v>
      </c>
      <c r="F280" s="9">
        <v>44549</v>
      </c>
      <c r="G280" s="5">
        <v>6985.2832</v>
      </c>
      <c r="H280" s="5">
        <v>260700</v>
      </c>
      <c r="I280" s="5">
        <f t="shared" si="9"/>
        <v>312234.2832</v>
      </c>
    </row>
    <row r="281" spans="1:9" ht="12.75">
      <c r="A281" s="2" t="s">
        <v>439</v>
      </c>
      <c r="B281" s="3" t="s">
        <v>448</v>
      </c>
      <c r="C281" s="5">
        <v>42894</v>
      </c>
      <c r="D281" s="5">
        <v>6116.6844</v>
      </c>
      <c r="E281" s="5">
        <f t="shared" si="8"/>
        <v>49010.6844</v>
      </c>
      <c r="F281" s="9">
        <v>43018</v>
      </c>
      <c r="G281" s="5">
        <v>6745.2224</v>
      </c>
      <c r="H281" s="5">
        <v>262658</v>
      </c>
      <c r="I281" s="5">
        <f t="shared" si="9"/>
        <v>312421.22239999997</v>
      </c>
    </row>
    <row r="282" spans="1:9" ht="12.75">
      <c r="A282" s="2" t="s">
        <v>439</v>
      </c>
      <c r="B282" s="3" t="s">
        <v>448</v>
      </c>
      <c r="C282" s="5">
        <v>43037</v>
      </c>
      <c r="D282" s="5">
        <v>6137.0762</v>
      </c>
      <c r="E282" s="5">
        <f t="shared" si="8"/>
        <v>49174.0762</v>
      </c>
      <c r="F282" s="9">
        <v>41973</v>
      </c>
      <c r="G282" s="5">
        <v>6581.3664</v>
      </c>
      <c r="H282" s="5">
        <v>263394.41</v>
      </c>
      <c r="I282" s="5">
        <f t="shared" si="9"/>
        <v>311948.7764</v>
      </c>
    </row>
    <row r="283" spans="1:9" ht="12.75">
      <c r="A283" s="2" t="s">
        <v>439</v>
      </c>
      <c r="B283" s="3" t="s">
        <v>513</v>
      </c>
      <c r="C283" s="5">
        <v>39018</v>
      </c>
      <c r="D283" s="5">
        <v>5563.9668</v>
      </c>
      <c r="E283" s="5">
        <f t="shared" si="8"/>
        <v>44581.9668</v>
      </c>
      <c r="F283" s="9">
        <v>31285</v>
      </c>
      <c r="G283" s="5">
        <v>4905.488</v>
      </c>
      <c r="H283" s="5">
        <v>264880</v>
      </c>
      <c r="I283" s="5">
        <f t="shared" si="9"/>
        <v>301070.488</v>
      </c>
    </row>
    <row r="284" spans="1:9" ht="12.75">
      <c r="A284" s="2" t="s">
        <v>439</v>
      </c>
      <c r="B284" s="3" t="s">
        <v>460</v>
      </c>
      <c r="C284" s="5">
        <v>32969</v>
      </c>
      <c r="D284" s="5">
        <v>4701.3794</v>
      </c>
      <c r="E284" s="5">
        <f t="shared" si="8"/>
        <v>37670.3794</v>
      </c>
      <c r="F284" s="9">
        <v>19449</v>
      </c>
      <c r="G284" s="5">
        <v>3049.6032</v>
      </c>
      <c r="H284" s="5">
        <v>265265.78</v>
      </c>
      <c r="I284" s="5">
        <f t="shared" si="9"/>
        <v>287764.38320000004</v>
      </c>
    </row>
    <row r="285" spans="1:9" ht="12.75">
      <c r="A285" s="2" t="s">
        <v>439</v>
      </c>
      <c r="B285" s="3" t="s">
        <v>494</v>
      </c>
      <c r="C285" s="5">
        <v>49979</v>
      </c>
      <c r="D285" s="5">
        <v>7127.0054</v>
      </c>
      <c r="E285" s="5">
        <f t="shared" si="8"/>
        <v>57106.0054</v>
      </c>
      <c r="F285" s="9">
        <v>26201</v>
      </c>
      <c r="G285" s="5">
        <v>4108.3168</v>
      </c>
      <c r="H285" s="5">
        <v>271500</v>
      </c>
      <c r="I285" s="5">
        <f t="shared" si="9"/>
        <v>301809.31680000003</v>
      </c>
    </row>
    <row r="286" spans="1:9" ht="25.5">
      <c r="A286" s="2" t="s">
        <v>439</v>
      </c>
      <c r="B286" s="3" t="s">
        <v>480</v>
      </c>
      <c r="C286" s="5">
        <v>43793</v>
      </c>
      <c r="D286" s="5">
        <v>6244.8818</v>
      </c>
      <c r="E286" s="5">
        <f t="shared" si="8"/>
        <v>50037.8818</v>
      </c>
      <c r="F286" s="9">
        <v>45178</v>
      </c>
      <c r="G286" s="5">
        <v>7083.9104</v>
      </c>
      <c r="H286" s="5">
        <v>282034.06</v>
      </c>
      <c r="I286" s="5">
        <f t="shared" si="9"/>
        <v>334295.9704</v>
      </c>
    </row>
    <row r="287" spans="1:9" ht="25.5">
      <c r="A287" s="2" t="s">
        <v>439</v>
      </c>
      <c r="B287" s="3" t="s">
        <v>491</v>
      </c>
      <c r="C287" s="5">
        <v>41292</v>
      </c>
      <c r="D287" s="5">
        <v>5888.2392</v>
      </c>
      <c r="E287" s="5">
        <f t="shared" si="8"/>
        <v>47180.239199999996</v>
      </c>
      <c r="F287" s="9">
        <v>39420</v>
      </c>
      <c r="G287" s="5">
        <v>6181.056</v>
      </c>
      <c r="H287" s="5">
        <v>282650</v>
      </c>
      <c r="I287" s="5">
        <f t="shared" si="9"/>
        <v>328251.056</v>
      </c>
    </row>
    <row r="288" spans="1:9" ht="12.75">
      <c r="A288" s="2" t="s">
        <v>439</v>
      </c>
      <c r="B288" s="3" t="s">
        <v>447</v>
      </c>
      <c r="C288" s="5">
        <v>57938</v>
      </c>
      <c r="D288" s="5">
        <v>8261.9588</v>
      </c>
      <c r="E288" s="5">
        <f t="shared" si="8"/>
        <v>66199.9588</v>
      </c>
      <c r="F288" s="9">
        <v>56245</v>
      </c>
      <c r="G288" s="5">
        <v>8819.216</v>
      </c>
      <c r="H288" s="5">
        <v>287636.08</v>
      </c>
      <c r="I288" s="5">
        <f t="shared" si="9"/>
        <v>352700.29600000003</v>
      </c>
    </row>
    <row r="289" spans="1:9" ht="12.75">
      <c r="A289" s="2" t="s">
        <v>439</v>
      </c>
      <c r="B289" s="3" t="s">
        <v>513</v>
      </c>
      <c r="C289" s="5">
        <v>46238</v>
      </c>
      <c r="D289" s="5">
        <v>6593.5388</v>
      </c>
      <c r="E289" s="5">
        <f t="shared" si="8"/>
        <v>52831.5388</v>
      </c>
      <c r="F289" s="9">
        <v>0</v>
      </c>
      <c r="G289" s="5">
        <v>0</v>
      </c>
      <c r="H289" s="5">
        <v>290901</v>
      </c>
      <c r="I289" s="5">
        <f t="shared" si="9"/>
        <v>290901</v>
      </c>
    </row>
    <row r="290" spans="1:9" ht="12.75">
      <c r="A290" s="2" t="s">
        <v>439</v>
      </c>
      <c r="B290" s="3" t="s">
        <v>455</v>
      </c>
      <c r="C290" s="5">
        <v>52772</v>
      </c>
      <c r="D290" s="5">
        <v>7525.287200000001</v>
      </c>
      <c r="E290" s="5">
        <f t="shared" si="8"/>
        <v>60297.2872</v>
      </c>
      <c r="F290" s="9">
        <v>54245</v>
      </c>
      <c r="G290" s="5">
        <v>8505.616</v>
      </c>
      <c r="H290" s="5">
        <v>291878.88</v>
      </c>
      <c r="I290" s="5">
        <f t="shared" si="9"/>
        <v>354629.496</v>
      </c>
    </row>
    <row r="291" spans="1:9" ht="25.5">
      <c r="A291" s="2" t="s">
        <v>439</v>
      </c>
      <c r="B291" s="3" t="s">
        <v>440</v>
      </c>
      <c r="C291" s="5">
        <v>39929</v>
      </c>
      <c r="D291" s="5">
        <v>5693.8754</v>
      </c>
      <c r="E291" s="5">
        <f t="shared" si="8"/>
        <v>45622.8754</v>
      </c>
      <c r="F291" s="9">
        <v>41919</v>
      </c>
      <c r="G291" s="5">
        <v>6572.8992</v>
      </c>
      <c r="H291" s="5">
        <v>294722.81</v>
      </c>
      <c r="I291" s="5">
        <f t="shared" si="9"/>
        <v>343214.7092</v>
      </c>
    </row>
    <row r="292" spans="1:9" ht="38.25">
      <c r="A292" s="2" t="s">
        <v>439</v>
      </c>
      <c r="B292" s="3" t="s">
        <v>486</v>
      </c>
      <c r="C292" s="5">
        <v>45369</v>
      </c>
      <c r="D292" s="5">
        <v>6469.6194000000005</v>
      </c>
      <c r="E292" s="5">
        <f t="shared" si="8"/>
        <v>51838.6194</v>
      </c>
      <c r="F292" s="9">
        <v>55430</v>
      </c>
      <c r="G292" s="5">
        <v>8691.423999999999</v>
      </c>
      <c r="H292" s="5">
        <v>305631.79</v>
      </c>
      <c r="I292" s="5">
        <f t="shared" si="9"/>
        <v>369753.214</v>
      </c>
    </row>
    <row r="293" spans="1:9" ht="25.5">
      <c r="A293" s="2" t="s">
        <v>439</v>
      </c>
      <c r="B293" s="3" t="s">
        <v>473</v>
      </c>
      <c r="C293" s="5">
        <v>41590</v>
      </c>
      <c r="D293" s="5">
        <v>5930.734</v>
      </c>
      <c r="E293" s="5">
        <f t="shared" si="8"/>
        <v>47520.734</v>
      </c>
      <c r="F293" s="9">
        <v>64032</v>
      </c>
      <c r="G293" s="5">
        <v>10040.2176</v>
      </c>
      <c r="H293" s="5">
        <v>312605</v>
      </c>
      <c r="I293" s="5">
        <f t="shared" si="9"/>
        <v>386677.2176</v>
      </c>
    </row>
    <row r="294" spans="1:9" ht="12.75">
      <c r="A294" s="2" t="s">
        <v>439</v>
      </c>
      <c r="B294" s="3" t="s">
        <v>194</v>
      </c>
      <c r="C294" s="5">
        <v>67026</v>
      </c>
      <c r="D294" s="5">
        <v>9557.9076</v>
      </c>
      <c r="E294" s="5">
        <f t="shared" si="8"/>
        <v>76583.9076</v>
      </c>
      <c r="F294" s="9">
        <v>80555</v>
      </c>
      <c r="G294" s="5">
        <v>12631.024</v>
      </c>
      <c r="H294" s="5">
        <v>313409</v>
      </c>
      <c r="I294" s="5">
        <f t="shared" si="9"/>
        <v>406595.024</v>
      </c>
    </row>
    <row r="295" spans="1:9" ht="25.5">
      <c r="A295" s="2" t="s">
        <v>439</v>
      </c>
      <c r="B295" s="3" t="s">
        <v>523</v>
      </c>
      <c r="C295" s="5">
        <v>44334</v>
      </c>
      <c r="D295" s="5">
        <v>6322.0284</v>
      </c>
      <c r="E295" s="5">
        <f t="shared" si="8"/>
        <v>50656.0284</v>
      </c>
      <c r="F295" s="9">
        <v>41457</v>
      </c>
      <c r="G295" s="5">
        <v>6500.4576</v>
      </c>
      <c r="H295" s="5">
        <v>313570.54</v>
      </c>
      <c r="I295" s="5">
        <f t="shared" si="9"/>
        <v>361527.9976</v>
      </c>
    </row>
    <row r="296" spans="1:9" ht="12.75">
      <c r="A296" s="2" t="s">
        <v>439</v>
      </c>
      <c r="B296" s="3" t="s">
        <v>460</v>
      </c>
      <c r="C296" s="5">
        <v>52573</v>
      </c>
      <c r="D296" s="5">
        <v>7496.9098</v>
      </c>
      <c r="E296" s="5">
        <f t="shared" si="8"/>
        <v>60069.9098</v>
      </c>
      <c r="F296" s="9">
        <v>42690</v>
      </c>
      <c r="G296" s="5">
        <v>6693.7919999999995</v>
      </c>
      <c r="H296" s="5">
        <v>325352.14</v>
      </c>
      <c r="I296" s="5">
        <f t="shared" si="9"/>
        <v>374735.93200000003</v>
      </c>
    </row>
    <row r="297" spans="1:9" ht="12.75">
      <c r="A297" s="2" t="s">
        <v>439</v>
      </c>
      <c r="B297" s="3" t="s">
        <v>503</v>
      </c>
      <c r="C297" s="5">
        <v>56433</v>
      </c>
      <c r="D297" s="5">
        <v>8047.3458</v>
      </c>
      <c r="E297" s="5">
        <f t="shared" si="8"/>
        <v>64480.3458</v>
      </c>
      <c r="F297" s="9">
        <v>98992</v>
      </c>
      <c r="G297" s="5">
        <v>15521.9456</v>
      </c>
      <c r="H297" s="5">
        <v>326239</v>
      </c>
      <c r="I297" s="5">
        <f t="shared" si="9"/>
        <v>440752.9456</v>
      </c>
    </row>
    <row r="298" spans="1:9" ht="12.75">
      <c r="A298" s="2" t="s">
        <v>439</v>
      </c>
      <c r="B298" s="3" t="s">
        <v>517</v>
      </c>
      <c r="C298" s="5">
        <v>28306</v>
      </c>
      <c r="D298" s="5">
        <v>4036.4356</v>
      </c>
      <c r="E298" s="5">
        <f t="shared" si="8"/>
        <v>32342.4356</v>
      </c>
      <c r="F298" s="9">
        <v>63833</v>
      </c>
      <c r="G298" s="5">
        <v>10009.0144</v>
      </c>
      <c r="H298" s="5">
        <v>333108.41</v>
      </c>
      <c r="I298" s="5">
        <f t="shared" si="9"/>
        <v>406950.42439999996</v>
      </c>
    </row>
    <row r="299" spans="1:9" ht="12.75">
      <c r="A299" s="2" t="s">
        <v>439</v>
      </c>
      <c r="B299" s="3" t="s">
        <v>460</v>
      </c>
      <c r="C299" s="5">
        <v>52790</v>
      </c>
      <c r="D299" s="5">
        <v>7527.854</v>
      </c>
      <c r="E299" s="5">
        <f t="shared" si="8"/>
        <v>60317.854</v>
      </c>
      <c r="F299" s="9">
        <v>41091</v>
      </c>
      <c r="G299" s="5">
        <v>6443.0688</v>
      </c>
      <c r="H299" s="5">
        <v>336018.72</v>
      </c>
      <c r="I299" s="5">
        <f t="shared" si="9"/>
        <v>383552.7888</v>
      </c>
    </row>
    <row r="300" spans="1:9" ht="12.75">
      <c r="A300" s="2" t="s">
        <v>439</v>
      </c>
      <c r="B300" s="3" t="s">
        <v>444</v>
      </c>
      <c r="C300" s="5">
        <v>54961</v>
      </c>
      <c r="D300" s="5">
        <v>7837.4386</v>
      </c>
      <c r="E300" s="5">
        <f t="shared" si="8"/>
        <v>62798.4386</v>
      </c>
      <c r="F300" s="9">
        <v>52234</v>
      </c>
      <c r="G300" s="5">
        <v>8190.291199999999</v>
      </c>
      <c r="H300" s="5">
        <v>343045.42</v>
      </c>
      <c r="I300" s="5">
        <f t="shared" si="9"/>
        <v>403469.71119999996</v>
      </c>
    </row>
    <row r="301" spans="1:9" ht="12.75">
      <c r="A301" s="2" t="s">
        <v>439</v>
      </c>
      <c r="B301" s="3" t="s">
        <v>495</v>
      </c>
      <c r="C301" s="5">
        <v>48468</v>
      </c>
      <c r="D301" s="5">
        <v>6911.5368</v>
      </c>
      <c r="E301" s="5">
        <f t="shared" si="8"/>
        <v>55379.5368</v>
      </c>
      <c r="F301" s="9">
        <v>57265</v>
      </c>
      <c r="G301" s="5">
        <v>8979.152</v>
      </c>
      <c r="H301" s="5">
        <v>343376.33</v>
      </c>
      <c r="I301" s="5">
        <f t="shared" si="9"/>
        <v>409620.482</v>
      </c>
    </row>
    <row r="302" spans="1:9" ht="12.75">
      <c r="A302" s="2" t="s">
        <v>439</v>
      </c>
      <c r="B302" s="3" t="s">
        <v>504</v>
      </c>
      <c r="C302" s="5">
        <v>19197</v>
      </c>
      <c r="D302" s="5">
        <v>2737.4922</v>
      </c>
      <c r="E302" s="5">
        <f t="shared" si="8"/>
        <v>21934.4922</v>
      </c>
      <c r="F302" s="9">
        <v>53778</v>
      </c>
      <c r="G302" s="5">
        <v>8432.3904</v>
      </c>
      <c r="H302" s="5">
        <v>357399.36</v>
      </c>
      <c r="I302" s="5">
        <f t="shared" si="9"/>
        <v>419609.7504</v>
      </c>
    </row>
    <row r="303" spans="1:9" ht="12.75">
      <c r="A303" s="2" t="s">
        <v>439</v>
      </c>
      <c r="B303" s="3" t="s">
        <v>445</v>
      </c>
      <c r="C303" s="5">
        <v>48773</v>
      </c>
      <c r="D303" s="5">
        <v>6955.0298</v>
      </c>
      <c r="E303" s="5">
        <f t="shared" si="8"/>
        <v>55728.029800000004</v>
      </c>
      <c r="F303" s="9">
        <v>46951</v>
      </c>
      <c r="G303" s="5">
        <v>7361.9168</v>
      </c>
      <c r="H303" s="5">
        <v>357547.46</v>
      </c>
      <c r="I303" s="5">
        <f t="shared" si="9"/>
        <v>411860.3768</v>
      </c>
    </row>
    <row r="304" spans="1:9" ht="12.75">
      <c r="A304" s="2" t="s">
        <v>439</v>
      </c>
      <c r="B304" s="3" t="s">
        <v>191</v>
      </c>
      <c r="C304" s="5">
        <v>49843</v>
      </c>
      <c r="D304" s="5">
        <v>7107.611800000001</v>
      </c>
      <c r="E304" s="5">
        <f t="shared" si="8"/>
        <v>56950.6118</v>
      </c>
      <c r="F304" s="9">
        <v>43892</v>
      </c>
      <c r="G304" s="5">
        <v>6882.2656</v>
      </c>
      <c r="H304" s="5">
        <v>359168</v>
      </c>
      <c r="I304" s="5">
        <f t="shared" si="9"/>
        <v>409942.2656</v>
      </c>
    </row>
    <row r="305" spans="1:9" ht="12.75">
      <c r="A305" s="2" t="s">
        <v>439</v>
      </c>
      <c r="B305" s="3" t="s">
        <v>513</v>
      </c>
      <c r="C305" s="5">
        <v>48601</v>
      </c>
      <c r="D305" s="5">
        <v>6930.5026</v>
      </c>
      <c r="E305" s="5">
        <f t="shared" si="8"/>
        <v>55531.5026</v>
      </c>
      <c r="F305" s="9">
        <v>51120</v>
      </c>
      <c r="G305" s="5">
        <v>8015.616</v>
      </c>
      <c r="H305" s="5">
        <v>359431.46</v>
      </c>
      <c r="I305" s="5">
        <f t="shared" si="9"/>
        <v>418567.076</v>
      </c>
    </row>
    <row r="306" spans="1:9" ht="12.75">
      <c r="A306" s="2" t="s">
        <v>439</v>
      </c>
      <c r="B306" s="3" t="s">
        <v>456</v>
      </c>
      <c r="C306" s="5">
        <v>42672</v>
      </c>
      <c r="D306" s="5">
        <v>6085.0272</v>
      </c>
      <c r="E306" s="5">
        <f t="shared" si="8"/>
        <v>48757.0272</v>
      </c>
      <c r="F306" s="9">
        <v>24068</v>
      </c>
      <c r="G306" s="5">
        <v>3773.8624</v>
      </c>
      <c r="H306" s="5">
        <v>365821.66</v>
      </c>
      <c r="I306" s="5">
        <f t="shared" si="9"/>
        <v>393663.52239999996</v>
      </c>
    </row>
    <row r="307" spans="1:9" ht="12.75">
      <c r="A307" s="2" t="s">
        <v>439</v>
      </c>
      <c r="B307" s="3" t="s">
        <v>507</v>
      </c>
      <c r="C307" s="5">
        <v>66001</v>
      </c>
      <c r="D307" s="5">
        <v>9411.7426</v>
      </c>
      <c r="E307" s="5">
        <f t="shared" si="8"/>
        <v>75412.7426</v>
      </c>
      <c r="F307" s="9">
        <v>70499</v>
      </c>
      <c r="G307" s="5">
        <v>11054.243199999999</v>
      </c>
      <c r="H307" s="5">
        <v>367654.84</v>
      </c>
      <c r="I307" s="5">
        <f t="shared" si="9"/>
        <v>449208.0832</v>
      </c>
    </row>
    <row r="308" spans="1:9" ht="12.75">
      <c r="A308" s="2" t="s">
        <v>439</v>
      </c>
      <c r="B308" s="3" t="s">
        <v>448</v>
      </c>
      <c r="C308" s="5">
        <v>53372</v>
      </c>
      <c r="D308" s="5">
        <v>7610.8472</v>
      </c>
      <c r="E308" s="5">
        <f t="shared" si="8"/>
        <v>60982.847200000004</v>
      </c>
      <c r="F308" s="9">
        <v>52311</v>
      </c>
      <c r="G308" s="5">
        <v>8202.3648</v>
      </c>
      <c r="H308" s="5">
        <v>384058.24</v>
      </c>
      <c r="I308" s="5">
        <f t="shared" si="9"/>
        <v>444571.6048</v>
      </c>
    </row>
    <row r="309" spans="1:9" ht="12.75">
      <c r="A309" s="2" t="s">
        <v>439</v>
      </c>
      <c r="B309" s="3" t="s">
        <v>461</v>
      </c>
      <c r="C309" s="5">
        <v>75984</v>
      </c>
      <c r="D309" s="5">
        <v>10835.3184</v>
      </c>
      <c r="E309" s="5">
        <f t="shared" si="8"/>
        <v>86819.3184</v>
      </c>
      <c r="F309" s="9">
        <v>61054</v>
      </c>
      <c r="G309" s="5">
        <v>9573.2672</v>
      </c>
      <c r="H309" s="5">
        <v>393418</v>
      </c>
      <c r="I309" s="5">
        <f t="shared" si="9"/>
        <v>464045.2672</v>
      </c>
    </row>
    <row r="310" spans="1:9" ht="12.75">
      <c r="A310" s="2" t="s">
        <v>439</v>
      </c>
      <c r="B310" s="3" t="s">
        <v>454</v>
      </c>
      <c r="C310" s="5">
        <v>65919</v>
      </c>
      <c r="D310" s="5">
        <v>9400.0494</v>
      </c>
      <c r="E310" s="5">
        <f t="shared" si="8"/>
        <v>75319.0494</v>
      </c>
      <c r="F310" s="9">
        <v>69022</v>
      </c>
      <c r="G310" s="5">
        <v>10822.649599999999</v>
      </c>
      <c r="H310" s="5">
        <v>399386.76</v>
      </c>
      <c r="I310" s="5">
        <f t="shared" si="9"/>
        <v>479231.4096</v>
      </c>
    </row>
    <row r="311" spans="1:9" ht="12.75">
      <c r="A311" s="2" t="s">
        <v>439</v>
      </c>
      <c r="B311" s="3" t="s">
        <v>454</v>
      </c>
      <c r="C311" s="5">
        <v>72986</v>
      </c>
      <c r="D311" s="5">
        <v>10407.803600000001</v>
      </c>
      <c r="E311" s="5">
        <f t="shared" si="8"/>
        <v>83393.8036</v>
      </c>
      <c r="F311" s="9">
        <v>71711</v>
      </c>
      <c r="G311" s="5">
        <v>11244.2848</v>
      </c>
      <c r="H311" s="5">
        <v>399452.83</v>
      </c>
      <c r="I311" s="5">
        <f t="shared" si="9"/>
        <v>482408.1148</v>
      </c>
    </row>
    <row r="312" spans="1:9" ht="12.75">
      <c r="A312" s="2" t="s">
        <v>439</v>
      </c>
      <c r="B312" s="3" t="s">
        <v>455</v>
      </c>
      <c r="C312" s="5">
        <v>61735</v>
      </c>
      <c r="D312" s="5">
        <v>8803.411</v>
      </c>
      <c r="E312" s="5">
        <f t="shared" si="8"/>
        <v>70538.411</v>
      </c>
      <c r="F312" s="9">
        <v>59905</v>
      </c>
      <c r="G312" s="5">
        <v>9393.104</v>
      </c>
      <c r="H312" s="5">
        <v>421135.81</v>
      </c>
      <c r="I312" s="5">
        <f t="shared" si="9"/>
        <v>490433.914</v>
      </c>
    </row>
    <row r="313" spans="1:9" ht="12.75">
      <c r="A313" s="2" t="s">
        <v>439</v>
      </c>
      <c r="B313" s="3" t="s">
        <v>454</v>
      </c>
      <c r="C313" s="5">
        <v>58500</v>
      </c>
      <c r="D313" s="5">
        <v>8342.1</v>
      </c>
      <c r="E313" s="5">
        <f t="shared" si="8"/>
        <v>66842.1</v>
      </c>
      <c r="F313" s="9">
        <v>58510</v>
      </c>
      <c r="G313" s="5">
        <v>9174.368</v>
      </c>
      <c r="H313" s="5">
        <v>424110.51</v>
      </c>
      <c r="I313" s="5">
        <f t="shared" si="9"/>
        <v>491794.878</v>
      </c>
    </row>
    <row r="314" spans="1:9" ht="12.75">
      <c r="A314" s="2" t="s">
        <v>439</v>
      </c>
      <c r="B314" s="3" t="s">
        <v>454</v>
      </c>
      <c r="C314" s="5">
        <v>70343</v>
      </c>
      <c r="D314" s="5">
        <v>10030.9118</v>
      </c>
      <c r="E314" s="5">
        <f t="shared" si="8"/>
        <v>80373.9118</v>
      </c>
      <c r="F314" s="9">
        <v>83724</v>
      </c>
      <c r="G314" s="5">
        <v>13127.9232</v>
      </c>
      <c r="H314" s="5">
        <v>530005.74</v>
      </c>
      <c r="I314" s="5">
        <f t="shared" si="9"/>
        <v>626857.6632</v>
      </c>
    </row>
    <row r="315" spans="1:9" ht="12.75">
      <c r="A315" s="2" t="s">
        <v>46</v>
      </c>
      <c r="B315" s="2" t="s">
        <v>558</v>
      </c>
      <c r="C315" s="5">
        <v>34675.35</v>
      </c>
      <c r="D315" s="5">
        <v>5262.12</v>
      </c>
      <c r="E315" s="5">
        <f t="shared" si="8"/>
        <v>39937.47</v>
      </c>
      <c r="F315" s="9">
        <v>32040.66</v>
      </c>
      <c r="G315" s="5">
        <v>5417.61</v>
      </c>
      <c r="H315" s="5">
        <v>101000</v>
      </c>
      <c r="I315" s="5">
        <f t="shared" si="9"/>
        <v>138458.27</v>
      </c>
    </row>
    <row r="316" spans="1:9" ht="12.75">
      <c r="A316" s="2" t="s">
        <v>46</v>
      </c>
      <c r="B316" s="2" t="s">
        <v>85</v>
      </c>
      <c r="C316" s="5">
        <v>59190.76</v>
      </c>
      <c r="D316" s="5">
        <v>8328.24</v>
      </c>
      <c r="E316" s="5">
        <f t="shared" si="8"/>
        <v>67519</v>
      </c>
      <c r="F316" s="9">
        <v>13471.11</v>
      </c>
      <c r="G316" s="5">
        <v>1574.9</v>
      </c>
      <c r="H316" s="5">
        <v>162302</v>
      </c>
      <c r="I316" s="5">
        <f t="shared" si="9"/>
        <v>177348.01</v>
      </c>
    </row>
    <row r="317" spans="1:9" ht="12.75">
      <c r="A317" s="2" t="s">
        <v>46</v>
      </c>
      <c r="B317" s="2" t="s">
        <v>381</v>
      </c>
      <c r="C317" s="5">
        <v>61865.8</v>
      </c>
      <c r="D317" s="5">
        <v>9254.64</v>
      </c>
      <c r="E317" s="5">
        <f t="shared" si="8"/>
        <v>71120.44</v>
      </c>
      <c r="F317" s="9">
        <v>42218.27</v>
      </c>
      <c r="G317" s="5">
        <v>7172.4</v>
      </c>
      <c r="H317" s="5">
        <v>208992</v>
      </c>
      <c r="I317" s="5">
        <f t="shared" si="9"/>
        <v>258382.66999999998</v>
      </c>
    </row>
    <row r="318" spans="1:9" ht="25.5">
      <c r="A318" s="2" t="s">
        <v>50</v>
      </c>
      <c r="B318" s="2" t="s">
        <v>556</v>
      </c>
      <c r="C318" s="5">
        <v>202763</v>
      </c>
      <c r="D318" s="5">
        <v>44667</v>
      </c>
      <c r="E318" s="5">
        <f t="shared" si="8"/>
        <v>247430</v>
      </c>
      <c r="F318" s="9">
        <v>235569</v>
      </c>
      <c r="G318" s="5">
        <v>39773</v>
      </c>
      <c r="H318" s="5">
        <v>16000</v>
      </c>
      <c r="I318" s="5">
        <f t="shared" si="9"/>
        <v>291342</v>
      </c>
    </row>
    <row r="319" spans="1:9" ht="12.75">
      <c r="A319" s="2" t="s">
        <v>50</v>
      </c>
      <c r="B319" s="2" t="s">
        <v>9</v>
      </c>
      <c r="C319" s="5">
        <v>133349</v>
      </c>
      <c r="D319" s="5">
        <v>19518</v>
      </c>
      <c r="E319" s="5">
        <f t="shared" si="8"/>
        <v>152867</v>
      </c>
      <c r="F319" s="9">
        <v>87048</v>
      </c>
      <c r="G319" s="5">
        <v>11116</v>
      </c>
      <c r="H319" s="5">
        <v>30000</v>
      </c>
      <c r="I319" s="5">
        <f t="shared" si="9"/>
        <v>128164</v>
      </c>
    </row>
    <row r="320" spans="1:9" ht="12.75">
      <c r="A320" s="2" t="s">
        <v>50</v>
      </c>
      <c r="B320" s="2" t="s">
        <v>294</v>
      </c>
      <c r="C320" s="5">
        <v>81524</v>
      </c>
      <c r="D320" s="5">
        <v>15331</v>
      </c>
      <c r="E320" s="5">
        <f t="shared" si="8"/>
        <v>96855</v>
      </c>
      <c r="F320" s="9">
        <v>49329</v>
      </c>
      <c r="G320" s="5">
        <v>8662</v>
      </c>
      <c r="H320" s="5">
        <v>45000</v>
      </c>
      <c r="I320" s="5">
        <f t="shared" si="9"/>
        <v>102991</v>
      </c>
    </row>
    <row r="321" spans="1:9" ht="25.5">
      <c r="A321" s="2" t="s">
        <v>50</v>
      </c>
      <c r="B321" s="2" t="s">
        <v>556</v>
      </c>
      <c r="C321" s="5">
        <v>100610</v>
      </c>
      <c r="D321" s="5">
        <v>16795</v>
      </c>
      <c r="E321" s="5">
        <f t="shared" si="8"/>
        <v>117405</v>
      </c>
      <c r="F321" s="9">
        <v>41855</v>
      </c>
      <c r="G321" s="5">
        <v>8385</v>
      </c>
      <c r="H321" s="5">
        <v>98630</v>
      </c>
      <c r="I321" s="5">
        <f t="shared" si="9"/>
        <v>148870</v>
      </c>
    </row>
    <row r="322" spans="1:9" ht="12.75">
      <c r="A322" s="2" t="s">
        <v>50</v>
      </c>
      <c r="B322" s="2" t="s">
        <v>366</v>
      </c>
      <c r="C322" s="5">
        <v>66605</v>
      </c>
      <c r="D322" s="5">
        <v>10833</v>
      </c>
      <c r="E322" s="5">
        <f t="shared" si="8"/>
        <v>77438</v>
      </c>
      <c r="F322" s="9">
        <v>63377</v>
      </c>
      <c r="G322" s="5">
        <v>10225</v>
      </c>
      <c r="H322" s="5">
        <v>115000</v>
      </c>
      <c r="I322" s="5">
        <f t="shared" si="9"/>
        <v>188602</v>
      </c>
    </row>
    <row r="323" spans="1:9" ht="12.75">
      <c r="A323" s="2" t="s">
        <v>50</v>
      </c>
      <c r="B323" s="2" t="s">
        <v>365</v>
      </c>
      <c r="C323" s="5">
        <v>29912</v>
      </c>
      <c r="D323" s="5">
        <v>3522</v>
      </c>
      <c r="E323" s="5">
        <f aca="true" t="shared" si="10" ref="E323:E386">SUM(C323:D323)</f>
        <v>33434</v>
      </c>
      <c r="F323" s="9">
        <v>6589</v>
      </c>
      <c r="G323" s="5">
        <v>675</v>
      </c>
      <c r="H323" s="5">
        <v>123628</v>
      </c>
      <c r="I323" s="5">
        <f aca="true" t="shared" si="11" ref="I323:I386">SUM(F323:H323)</f>
        <v>130892</v>
      </c>
    </row>
    <row r="324" spans="1:9" ht="12.75">
      <c r="A324" s="2" t="s">
        <v>50</v>
      </c>
      <c r="B324" s="2" t="s">
        <v>366</v>
      </c>
      <c r="C324" s="5">
        <v>29537</v>
      </c>
      <c r="D324" s="5">
        <v>2994</v>
      </c>
      <c r="E324" s="5">
        <f t="shared" si="10"/>
        <v>32531</v>
      </c>
      <c r="F324" s="9">
        <v>15499</v>
      </c>
      <c r="G324" s="5">
        <v>1749</v>
      </c>
      <c r="H324" s="5">
        <v>137055</v>
      </c>
      <c r="I324" s="5">
        <f t="shared" si="11"/>
        <v>154303</v>
      </c>
    </row>
    <row r="325" spans="1:9" ht="12.75">
      <c r="A325" s="2" t="s">
        <v>50</v>
      </c>
      <c r="B325" s="2" t="s">
        <v>366</v>
      </c>
      <c r="C325" s="5">
        <v>32327</v>
      </c>
      <c r="D325" s="5">
        <v>3535</v>
      </c>
      <c r="E325" s="5">
        <f t="shared" si="10"/>
        <v>35862</v>
      </c>
      <c r="F325" s="9">
        <v>30867</v>
      </c>
      <c r="G325" s="5">
        <v>3730</v>
      </c>
      <c r="H325" s="5">
        <v>147270</v>
      </c>
      <c r="I325" s="5">
        <f t="shared" si="11"/>
        <v>181867</v>
      </c>
    </row>
    <row r="326" spans="1:9" ht="12.75">
      <c r="A326" s="2" t="s">
        <v>50</v>
      </c>
      <c r="B326" s="2" t="s">
        <v>365</v>
      </c>
      <c r="C326" s="5">
        <v>41063</v>
      </c>
      <c r="D326" s="5">
        <v>5012</v>
      </c>
      <c r="E326" s="5">
        <f t="shared" si="10"/>
        <v>46075</v>
      </c>
      <c r="F326" s="9">
        <v>16495</v>
      </c>
      <c r="G326" s="5">
        <v>1501</v>
      </c>
      <c r="H326" s="5">
        <v>173857</v>
      </c>
      <c r="I326" s="5">
        <f t="shared" si="11"/>
        <v>191853</v>
      </c>
    </row>
    <row r="327" spans="1:9" ht="25.5">
      <c r="A327" s="2" t="s">
        <v>50</v>
      </c>
      <c r="B327" s="2" t="s">
        <v>556</v>
      </c>
      <c r="C327" s="5">
        <v>139202</v>
      </c>
      <c r="D327" s="5">
        <v>25009</v>
      </c>
      <c r="E327" s="5">
        <f t="shared" si="10"/>
        <v>164211</v>
      </c>
      <c r="F327" s="9">
        <v>47477</v>
      </c>
      <c r="G327" s="5">
        <v>7519</v>
      </c>
      <c r="H327" s="5">
        <v>200000</v>
      </c>
      <c r="I327" s="5">
        <f t="shared" si="11"/>
        <v>254996</v>
      </c>
    </row>
    <row r="328" spans="1:9" ht="12.75">
      <c r="A328" s="2" t="s">
        <v>50</v>
      </c>
      <c r="B328" s="2" t="s">
        <v>294</v>
      </c>
      <c r="C328" s="5">
        <v>49097</v>
      </c>
      <c r="D328" s="5">
        <v>6515</v>
      </c>
      <c r="E328" s="5">
        <f t="shared" si="10"/>
        <v>55612</v>
      </c>
      <c r="F328" s="9">
        <v>1104</v>
      </c>
      <c r="G328" s="5">
        <v>0</v>
      </c>
      <c r="H328" s="5">
        <v>210190</v>
      </c>
      <c r="I328" s="5">
        <f t="shared" si="11"/>
        <v>211294</v>
      </c>
    </row>
    <row r="329" spans="1:9" ht="25.5">
      <c r="A329" s="2" t="s">
        <v>50</v>
      </c>
      <c r="B329" s="2" t="s">
        <v>556</v>
      </c>
      <c r="C329" s="5">
        <v>95235</v>
      </c>
      <c r="D329" s="5">
        <v>16899</v>
      </c>
      <c r="E329" s="5">
        <f t="shared" si="10"/>
        <v>112134</v>
      </c>
      <c r="F329" s="9">
        <v>4353</v>
      </c>
      <c r="G329" s="5">
        <v>0</v>
      </c>
      <c r="H329" s="5">
        <v>220000</v>
      </c>
      <c r="I329" s="5">
        <f t="shared" si="11"/>
        <v>224353</v>
      </c>
    </row>
    <row r="330" spans="1:9" ht="25.5">
      <c r="A330" s="2" t="s">
        <v>50</v>
      </c>
      <c r="B330" s="2" t="s">
        <v>274</v>
      </c>
      <c r="C330" s="5">
        <v>95030</v>
      </c>
      <c r="D330" s="5">
        <v>16175</v>
      </c>
      <c r="E330" s="5">
        <f t="shared" si="10"/>
        <v>111205</v>
      </c>
      <c r="F330" s="9">
        <v>85969</v>
      </c>
      <c r="G330" s="5">
        <v>9722</v>
      </c>
      <c r="H330" s="5">
        <v>221634</v>
      </c>
      <c r="I330" s="5">
        <f t="shared" si="11"/>
        <v>317325</v>
      </c>
    </row>
    <row r="331" spans="1:9" ht="25.5">
      <c r="A331" s="2" t="s">
        <v>50</v>
      </c>
      <c r="B331" s="2" t="s">
        <v>274</v>
      </c>
      <c r="C331" s="5">
        <v>72116</v>
      </c>
      <c r="D331" s="5">
        <v>13759</v>
      </c>
      <c r="E331" s="5">
        <f t="shared" si="10"/>
        <v>85875</v>
      </c>
      <c r="F331" s="9">
        <v>85075</v>
      </c>
      <c r="G331" s="5">
        <v>0</v>
      </c>
      <c r="H331" s="5">
        <v>277495</v>
      </c>
      <c r="I331" s="5">
        <f t="shared" si="11"/>
        <v>362570</v>
      </c>
    </row>
    <row r="332" spans="1:9" ht="25.5">
      <c r="A332" s="2" t="s">
        <v>50</v>
      </c>
      <c r="B332" s="2" t="s">
        <v>556</v>
      </c>
      <c r="C332" s="5">
        <v>112224</v>
      </c>
      <c r="D332" s="5">
        <v>20721</v>
      </c>
      <c r="E332" s="5">
        <f t="shared" si="10"/>
        <v>132945</v>
      </c>
      <c r="F332" s="9">
        <v>71555</v>
      </c>
      <c r="G332" s="5">
        <v>13638</v>
      </c>
      <c r="H332" s="5">
        <v>329379</v>
      </c>
      <c r="I332" s="5">
        <f t="shared" si="11"/>
        <v>414572</v>
      </c>
    </row>
    <row r="333" spans="1:9" ht="12.75">
      <c r="A333" s="2" t="s">
        <v>50</v>
      </c>
      <c r="B333" s="2" t="s">
        <v>294</v>
      </c>
      <c r="C333" s="5">
        <v>97825</v>
      </c>
      <c r="D333" s="5">
        <v>15347</v>
      </c>
      <c r="E333" s="5">
        <f t="shared" si="10"/>
        <v>113172</v>
      </c>
      <c r="F333" s="9">
        <v>74965</v>
      </c>
      <c r="G333" s="5">
        <v>16118</v>
      </c>
      <c r="H333" s="5">
        <v>574573</v>
      </c>
      <c r="I333" s="5">
        <f t="shared" si="11"/>
        <v>665656</v>
      </c>
    </row>
    <row r="334" spans="1:9" ht="25.5">
      <c r="A334" s="2" t="s">
        <v>83</v>
      </c>
      <c r="B334" s="2" t="s">
        <v>45</v>
      </c>
      <c r="C334" s="5">
        <v>40742</v>
      </c>
      <c r="D334" s="5">
        <v>6917</v>
      </c>
      <c r="E334" s="5">
        <f t="shared" si="10"/>
        <v>47659</v>
      </c>
      <c r="F334" s="9">
        <v>39323</v>
      </c>
      <c r="G334" s="5">
        <v>7164</v>
      </c>
      <c r="H334" s="5">
        <v>99087</v>
      </c>
      <c r="I334" s="5">
        <f t="shared" si="11"/>
        <v>145574</v>
      </c>
    </row>
    <row r="335" spans="1:9" ht="25.5">
      <c r="A335" s="2" t="s">
        <v>83</v>
      </c>
      <c r="B335" s="2" t="s">
        <v>7</v>
      </c>
      <c r="C335" s="5">
        <v>66014</v>
      </c>
      <c r="D335" s="5">
        <v>11155</v>
      </c>
      <c r="E335" s="5">
        <f t="shared" si="10"/>
        <v>77169</v>
      </c>
      <c r="F335" s="9">
        <v>63990</v>
      </c>
      <c r="G335" s="5">
        <v>11254</v>
      </c>
      <c r="H335" s="5">
        <v>133332</v>
      </c>
      <c r="I335" s="5">
        <f t="shared" si="11"/>
        <v>208576</v>
      </c>
    </row>
    <row r="336" spans="1:9" ht="25.5">
      <c r="A336" s="2" t="s">
        <v>83</v>
      </c>
      <c r="B336" s="2" t="s">
        <v>89</v>
      </c>
      <c r="C336" s="5">
        <v>27782</v>
      </c>
      <c r="D336" s="5">
        <v>2719</v>
      </c>
      <c r="E336" s="5">
        <f t="shared" si="10"/>
        <v>30501</v>
      </c>
      <c r="F336" s="9">
        <v>24971</v>
      </c>
      <c r="G336" s="5">
        <v>2522</v>
      </c>
      <c r="H336" s="5">
        <v>141618</v>
      </c>
      <c r="I336" s="5">
        <f t="shared" si="11"/>
        <v>169111</v>
      </c>
    </row>
    <row r="337" spans="1:9" ht="25.5">
      <c r="A337" s="2" t="s">
        <v>83</v>
      </c>
      <c r="B337" s="2" t="s">
        <v>85</v>
      </c>
      <c r="C337" s="5">
        <v>54343</v>
      </c>
      <c r="D337" s="5">
        <v>8904</v>
      </c>
      <c r="E337" s="5">
        <f t="shared" si="10"/>
        <v>63247</v>
      </c>
      <c r="F337" s="9">
        <v>53767</v>
      </c>
      <c r="G337" s="5">
        <v>8993</v>
      </c>
      <c r="H337" s="5">
        <v>144000</v>
      </c>
      <c r="I337" s="5">
        <f t="shared" si="11"/>
        <v>206760</v>
      </c>
    </row>
    <row r="338" spans="1:9" ht="25.5">
      <c r="A338" s="2" t="s">
        <v>83</v>
      </c>
      <c r="B338" s="2" t="s">
        <v>87</v>
      </c>
      <c r="C338" s="5">
        <v>49724</v>
      </c>
      <c r="D338" s="5">
        <v>7489</v>
      </c>
      <c r="E338" s="5">
        <f t="shared" si="10"/>
        <v>57213</v>
      </c>
      <c r="F338" s="9">
        <v>48227</v>
      </c>
      <c r="G338" s="5">
        <v>7572</v>
      </c>
      <c r="H338" s="5">
        <v>150509</v>
      </c>
      <c r="I338" s="5">
        <f t="shared" si="11"/>
        <v>206308</v>
      </c>
    </row>
    <row r="339" spans="1:9" ht="25.5">
      <c r="A339" s="2" t="s">
        <v>83</v>
      </c>
      <c r="B339" s="2" t="s">
        <v>437</v>
      </c>
      <c r="C339" s="5">
        <v>91571</v>
      </c>
      <c r="D339" s="5">
        <v>16314</v>
      </c>
      <c r="E339" s="5">
        <f t="shared" si="10"/>
        <v>107885</v>
      </c>
      <c r="F339" s="9">
        <v>186346</v>
      </c>
      <c r="G339" s="5">
        <v>17054</v>
      </c>
      <c r="H339" s="5">
        <v>151992</v>
      </c>
      <c r="I339" s="5">
        <f t="shared" si="11"/>
        <v>355392</v>
      </c>
    </row>
    <row r="340" spans="1:9" ht="25.5">
      <c r="A340" s="2" t="s">
        <v>83</v>
      </c>
      <c r="B340" s="2" t="s">
        <v>85</v>
      </c>
      <c r="C340" s="5">
        <v>59524</v>
      </c>
      <c r="D340" s="5">
        <v>9900</v>
      </c>
      <c r="E340" s="5">
        <f t="shared" si="10"/>
        <v>69424</v>
      </c>
      <c r="F340" s="9">
        <v>43440</v>
      </c>
      <c r="G340" s="5">
        <v>7268</v>
      </c>
      <c r="H340" s="5">
        <v>156891</v>
      </c>
      <c r="I340" s="5">
        <f t="shared" si="11"/>
        <v>207599</v>
      </c>
    </row>
    <row r="341" spans="1:9" ht="25.5">
      <c r="A341" s="2" t="s">
        <v>83</v>
      </c>
      <c r="B341" s="2" t="s">
        <v>437</v>
      </c>
      <c r="C341" s="5">
        <v>41113</v>
      </c>
      <c r="D341" s="5">
        <v>7026</v>
      </c>
      <c r="E341" s="5">
        <f t="shared" si="10"/>
        <v>48139</v>
      </c>
      <c r="F341" s="9">
        <v>36429</v>
      </c>
      <c r="G341" s="5">
        <v>6439</v>
      </c>
      <c r="H341" s="5">
        <v>178680</v>
      </c>
      <c r="I341" s="5">
        <f t="shared" si="11"/>
        <v>221548</v>
      </c>
    </row>
    <row r="342" spans="1:9" ht="25.5">
      <c r="A342" s="2" t="s">
        <v>83</v>
      </c>
      <c r="B342" s="2" t="s">
        <v>84</v>
      </c>
      <c r="C342" s="5">
        <v>101589</v>
      </c>
      <c r="D342" s="5">
        <v>18586</v>
      </c>
      <c r="E342" s="5">
        <f t="shared" si="10"/>
        <v>120175</v>
      </c>
      <c r="F342" s="9">
        <v>165057</v>
      </c>
      <c r="G342" s="5">
        <v>18711</v>
      </c>
      <c r="H342" s="5">
        <v>186062</v>
      </c>
      <c r="I342" s="5">
        <f t="shared" si="11"/>
        <v>369830</v>
      </c>
    </row>
    <row r="343" spans="1:9" ht="25.5">
      <c r="A343" s="2" t="s">
        <v>83</v>
      </c>
      <c r="B343" s="2" t="s">
        <v>86</v>
      </c>
      <c r="C343" s="5">
        <v>68035</v>
      </c>
      <c r="D343" s="5">
        <v>11155</v>
      </c>
      <c r="E343" s="5">
        <f t="shared" si="10"/>
        <v>79190</v>
      </c>
      <c r="F343" s="9">
        <v>59575</v>
      </c>
      <c r="G343" s="5">
        <v>10231</v>
      </c>
      <c r="H343" s="5">
        <v>187229</v>
      </c>
      <c r="I343" s="5">
        <f t="shared" si="11"/>
        <v>257035</v>
      </c>
    </row>
    <row r="344" spans="1:9" ht="25.5">
      <c r="A344" s="2" t="s">
        <v>83</v>
      </c>
      <c r="B344" s="2" t="s">
        <v>86</v>
      </c>
      <c r="C344" s="5">
        <v>61418</v>
      </c>
      <c r="D344" s="5">
        <v>11155</v>
      </c>
      <c r="E344" s="5">
        <f t="shared" si="10"/>
        <v>72573</v>
      </c>
      <c r="F344" s="9">
        <v>59146</v>
      </c>
      <c r="G344" s="5">
        <v>11254</v>
      </c>
      <c r="H344" s="5">
        <v>197924</v>
      </c>
      <c r="I344" s="5">
        <f t="shared" si="11"/>
        <v>268324</v>
      </c>
    </row>
    <row r="345" spans="1:9" ht="25.5">
      <c r="A345" s="2" t="s">
        <v>83</v>
      </c>
      <c r="B345" s="2" t="s">
        <v>86</v>
      </c>
      <c r="C345" s="5">
        <v>72834</v>
      </c>
      <c r="D345" s="5">
        <v>11155</v>
      </c>
      <c r="E345" s="5">
        <f t="shared" si="10"/>
        <v>83989</v>
      </c>
      <c r="F345" s="9">
        <v>100150</v>
      </c>
      <c r="G345" s="5">
        <v>12642</v>
      </c>
      <c r="H345" s="5">
        <v>210542</v>
      </c>
      <c r="I345" s="5">
        <f t="shared" si="11"/>
        <v>323334</v>
      </c>
    </row>
    <row r="346" spans="1:9" ht="25.5">
      <c r="A346" s="2" t="s">
        <v>83</v>
      </c>
      <c r="B346" s="2" t="s">
        <v>86</v>
      </c>
      <c r="C346" s="5">
        <v>52230</v>
      </c>
      <c r="D346" s="5">
        <v>8924</v>
      </c>
      <c r="E346" s="5">
        <f t="shared" si="10"/>
        <v>61154</v>
      </c>
      <c r="F346" s="9">
        <v>144080</v>
      </c>
      <c r="G346" s="5">
        <v>9003</v>
      </c>
      <c r="H346" s="5">
        <v>216170</v>
      </c>
      <c r="I346" s="5">
        <f t="shared" si="11"/>
        <v>369253</v>
      </c>
    </row>
    <row r="347" spans="1:9" ht="25.5">
      <c r="A347" s="2" t="s">
        <v>83</v>
      </c>
      <c r="B347" s="2" t="s">
        <v>88</v>
      </c>
      <c r="C347" s="5">
        <v>56823</v>
      </c>
      <c r="D347" s="5">
        <v>8904</v>
      </c>
      <c r="E347" s="5">
        <f t="shared" si="10"/>
        <v>65727</v>
      </c>
      <c r="F347" s="9">
        <v>53756</v>
      </c>
      <c r="G347" s="5">
        <v>8993</v>
      </c>
      <c r="H347" s="5">
        <v>232992</v>
      </c>
      <c r="I347" s="5">
        <f t="shared" si="11"/>
        <v>295741</v>
      </c>
    </row>
    <row r="348" spans="1:9" ht="25.5">
      <c r="A348" s="2" t="s">
        <v>83</v>
      </c>
      <c r="B348" s="2" t="s">
        <v>84</v>
      </c>
      <c r="C348" s="5">
        <v>95373</v>
      </c>
      <c r="D348" s="5">
        <v>17558</v>
      </c>
      <c r="E348" s="5">
        <f t="shared" si="10"/>
        <v>112931</v>
      </c>
      <c r="F348" s="9">
        <v>68465</v>
      </c>
      <c r="G348" s="5">
        <v>12865</v>
      </c>
      <c r="H348" s="5">
        <v>296148</v>
      </c>
      <c r="I348" s="5">
        <f t="shared" si="11"/>
        <v>377478</v>
      </c>
    </row>
    <row r="349" spans="1:9" ht="25.5">
      <c r="A349" s="2" t="s">
        <v>83</v>
      </c>
      <c r="B349" s="2" t="s">
        <v>90</v>
      </c>
      <c r="C349" s="5">
        <v>64166</v>
      </c>
      <c r="D349" s="5">
        <v>11155</v>
      </c>
      <c r="E349" s="5">
        <f t="shared" si="10"/>
        <v>75321</v>
      </c>
      <c r="F349" s="9">
        <v>76143</v>
      </c>
      <c r="G349" s="5">
        <v>11254</v>
      </c>
      <c r="H349" s="5">
        <v>324969</v>
      </c>
      <c r="I349" s="5">
        <f t="shared" si="11"/>
        <v>412366</v>
      </c>
    </row>
    <row r="350" spans="1:9" ht="25.5">
      <c r="A350" s="2" t="s">
        <v>83</v>
      </c>
      <c r="B350" s="2" t="s">
        <v>437</v>
      </c>
      <c r="C350" s="5">
        <v>97726</v>
      </c>
      <c r="D350" s="5">
        <v>17558</v>
      </c>
      <c r="E350" s="5">
        <f t="shared" si="10"/>
        <v>115284</v>
      </c>
      <c r="F350" s="9">
        <v>96642</v>
      </c>
      <c r="G350" s="5">
        <v>19298</v>
      </c>
      <c r="H350" s="5">
        <v>352754</v>
      </c>
      <c r="I350" s="5">
        <f t="shared" si="11"/>
        <v>468694</v>
      </c>
    </row>
    <row r="351" spans="1:9" ht="25.5">
      <c r="A351" s="2" t="s">
        <v>83</v>
      </c>
      <c r="B351" s="2" t="s">
        <v>7</v>
      </c>
      <c r="C351" s="5">
        <v>73804</v>
      </c>
      <c r="D351" s="5">
        <v>12509</v>
      </c>
      <c r="E351" s="5">
        <f t="shared" si="10"/>
        <v>86313</v>
      </c>
      <c r="F351" s="9">
        <v>72534</v>
      </c>
      <c r="G351" s="5">
        <v>12614</v>
      </c>
      <c r="H351" s="5">
        <v>354341</v>
      </c>
      <c r="I351" s="5">
        <f t="shared" si="11"/>
        <v>439489</v>
      </c>
    </row>
    <row r="352" spans="1:9" ht="25.5">
      <c r="A352" s="2" t="s">
        <v>83</v>
      </c>
      <c r="B352" s="2" t="s">
        <v>86</v>
      </c>
      <c r="C352" s="5">
        <v>70753</v>
      </c>
      <c r="D352" s="5">
        <v>12991</v>
      </c>
      <c r="E352" s="5">
        <f t="shared" si="10"/>
        <v>83744</v>
      </c>
      <c r="F352" s="9">
        <v>69304</v>
      </c>
      <c r="G352" s="5">
        <v>13596</v>
      </c>
      <c r="H352" s="5">
        <v>405174</v>
      </c>
      <c r="I352" s="5">
        <f t="shared" si="11"/>
        <v>488074</v>
      </c>
    </row>
    <row r="353" spans="1:9" ht="12.75">
      <c r="A353" s="2" t="s">
        <v>92</v>
      </c>
      <c r="B353" s="2" t="s">
        <v>93</v>
      </c>
      <c r="C353" s="5">
        <v>103661</v>
      </c>
      <c r="D353" s="5">
        <v>13550</v>
      </c>
      <c r="E353" s="5">
        <f t="shared" si="10"/>
        <v>117211</v>
      </c>
      <c r="F353" s="9">
        <v>110363</v>
      </c>
      <c r="G353" s="5">
        <v>13688</v>
      </c>
      <c r="H353" s="5">
        <v>57000</v>
      </c>
      <c r="I353" s="5">
        <f t="shared" si="11"/>
        <v>181051</v>
      </c>
    </row>
    <row r="354" spans="1:9" ht="38.25">
      <c r="A354" s="2" t="s">
        <v>92</v>
      </c>
      <c r="B354" s="2" t="s">
        <v>95</v>
      </c>
      <c r="C354" s="5">
        <v>29247</v>
      </c>
      <c r="D354" s="5">
        <v>2302</v>
      </c>
      <c r="E354" s="5">
        <f t="shared" si="10"/>
        <v>31549</v>
      </c>
      <c r="F354" s="9">
        <v>33697</v>
      </c>
      <c r="G354" s="5">
        <v>1323</v>
      </c>
      <c r="H354" s="5">
        <v>158634</v>
      </c>
      <c r="I354" s="5">
        <f t="shared" si="11"/>
        <v>193654</v>
      </c>
    </row>
    <row r="355" spans="1:9" ht="25.5">
      <c r="A355" s="2" t="s">
        <v>92</v>
      </c>
      <c r="B355" s="2" t="s">
        <v>94</v>
      </c>
      <c r="C355" s="5">
        <v>30293</v>
      </c>
      <c r="D355" s="5">
        <v>2012</v>
      </c>
      <c r="E355" s="5">
        <f t="shared" si="10"/>
        <v>32305</v>
      </c>
      <c r="F355" s="9">
        <v>36773</v>
      </c>
      <c r="G355" s="5">
        <v>1258</v>
      </c>
      <c r="H355" s="5">
        <v>198311</v>
      </c>
      <c r="I355" s="5">
        <f t="shared" si="11"/>
        <v>236342</v>
      </c>
    </row>
    <row r="356" spans="1:9" ht="12.75">
      <c r="A356" s="2" t="s">
        <v>92</v>
      </c>
      <c r="B356" s="2" t="s">
        <v>96</v>
      </c>
      <c r="C356" s="5">
        <v>0</v>
      </c>
      <c r="D356" s="5">
        <v>0</v>
      </c>
      <c r="E356" s="5">
        <f t="shared" si="10"/>
        <v>0</v>
      </c>
      <c r="F356" s="9">
        <v>78911</v>
      </c>
      <c r="G356" s="5">
        <v>0</v>
      </c>
      <c r="H356" s="5">
        <v>216095</v>
      </c>
      <c r="I356" s="5">
        <f t="shared" si="11"/>
        <v>295006</v>
      </c>
    </row>
    <row r="357" spans="1:9" ht="25.5">
      <c r="A357" s="2" t="s">
        <v>92</v>
      </c>
      <c r="B357" s="2" t="s">
        <v>100</v>
      </c>
      <c r="C357" s="5">
        <v>60175</v>
      </c>
      <c r="D357" s="5">
        <v>6861</v>
      </c>
      <c r="E357" s="5">
        <f t="shared" si="10"/>
        <v>67036</v>
      </c>
      <c r="F357" s="9">
        <v>73384</v>
      </c>
      <c r="G357" s="5">
        <v>6545</v>
      </c>
      <c r="H357" s="5">
        <v>462259</v>
      </c>
      <c r="I357" s="5">
        <f t="shared" si="11"/>
        <v>542188</v>
      </c>
    </row>
    <row r="358" spans="1:9" ht="12.75">
      <c r="A358" s="2" t="s">
        <v>101</v>
      </c>
      <c r="B358" s="2" t="s">
        <v>573</v>
      </c>
      <c r="C358" s="5">
        <v>79102</v>
      </c>
      <c r="D358" s="5">
        <v>10521</v>
      </c>
      <c r="E358" s="5">
        <f t="shared" si="10"/>
        <v>89623</v>
      </c>
      <c r="F358" s="9">
        <v>64846</v>
      </c>
      <c r="G358" s="5">
        <v>9532</v>
      </c>
      <c r="H358" s="5">
        <v>98524</v>
      </c>
      <c r="I358" s="5">
        <f t="shared" si="11"/>
        <v>172902</v>
      </c>
    </row>
    <row r="359" spans="1:9" ht="12.75">
      <c r="A359" s="2" t="s">
        <v>101</v>
      </c>
      <c r="B359" s="2" t="s">
        <v>573</v>
      </c>
      <c r="C359" s="5">
        <v>124982</v>
      </c>
      <c r="D359" s="5">
        <v>16623</v>
      </c>
      <c r="E359" s="5">
        <f t="shared" si="10"/>
        <v>141605</v>
      </c>
      <c r="F359" s="9">
        <v>87518</v>
      </c>
      <c r="G359" s="5">
        <v>12865</v>
      </c>
      <c r="H359" s="5">
        <v>100000</v>
      </c>
      <c r="I359" s="5">
        <f t="shared" si="11"/>
        <v>200383</v>
      </c>
    </row>
    <row r="360" spans="1:9" ht="12.75">
      <c r="A360" s="2" t="s">
        <v>101</v>
      </c>
      <c r="B360" s="2" t="s">
        <v>437</v>
      </c>
      <c r="C360" s="5">
        <v>69156</v>
      </c>
      <c r="D360" s="5">
        <v>9198</v>
      </c>
      <c r="E360" s="5">
        <f t="shared" si="10"/>
        <v>78354</v>
      </c>
      <c r="F360" s="9">
        <v>58826</v>
      </c>
      <c r="G360" s="5">
        <v>8647</v>
      </c>
      <c r="H360" s="5">
        <v>101110</v>
      </c>
      <c r="I360" s="5">
        <f t="shared" si="11"/>
        <v>168583</v>
      </c>
    </row>
    <row r="361" spans="1:9" ht="12.75">
      <c r="A361" s="2" t="s">
        <v>101</v>
      </c>
      <c r="B361" s="2" t="s">
        <v>437</v>
      </c>
      <c r="C361" s="5">
        <v>81402</v>
      </c>
      <c r="D361" s="5">
        <v>10826</v>
      </c>
      <c r="E361" s="5">
        <f t="shared" si="10"/>
        <v>92228</v>
      </c>
      <c r="F361" s="9">
        <v>78523</v>
      </c>
      <c r="G361" s="5">
        <v>11543</v>
      </c>
      <c r="H361" s="5">
        <v>103732</v>
      </c>
      <c r="I361" s="5">
        <f t="shared" si="11"/>
        <v>193798</v>
      </c>
    </row>
    <row r="362" spans="1:9" ht="25.5">
      <c r="A362" s="2" t="s">
        <v>101</v>
      </c>
      <c r="B362" s="2" t="s">
        <v>275</v>
      </c>
      <c r="C362" s="5">
        <v>58863</v>
      </c>
      <c r="D362" s="5">
        <v>7829</v>
      </c>
      <c r="E362" s="5">
        <f t="shared" si="10"/>
        <v>66692</v>
      </c>
      <c r="F362" s="9">
        <v>56568</v>
      </c>
      <c r="G362" s="5">
        <v>8315</v>
      </c>
      <c r="H362" s="5">
        <v>104182</v>
      </c>
      <c r="I362" s="5">
        <f t="shared" si="11"/>
        <v>169065</v>
      </c>
    </row>
    <row r="363" spans="1:9" ht="38.25">
      <c r="A363" s="2" t="s">
        <v>101</v>
      </c>
      <c r="B363" s="2" t="s">
        <v>280</v>
      </c>
      <c r="C363" s="5">
        <v>47518</v>
      </c>
      <c r="D363" s="5">
        <v>6320</v>
      </c>
      <c r="E363" s="5">
        <f t="shared" si="10"/>
        <v>53838</v>
      </c>
      <c r="F363" s="9">
        <v>46399</v>
      </c>
      <c r="G363" s="5">
        <v>6821</v>
      </c>
      <c r="H363" s="5">
        <v>116090</v>
      </c>
      <c r="I363" s="5">
        <f t="shared" si="11"/>
        <v>169310</v>
      </c>
    </row>
    <row r="364" spans="1:9" ht="12.75">
      <c r="A364" s="2" t="s">
        <v>101</v>
      </c>
      <c r="B364" s="2" t="s">
        <v>9</v>
      </c>
      <c r="C364" s="5">
        <v>80790</v>
      </c>
      <c r="D364" s="5">
        <v>10745</v>
      </c>
      <c r="E364" s="5">
        <f t="shared" si="10"/>
        <v>91535</v>
      </c>
      <c r="F364" s="9">
        <v>78646</v>
      </c>
      <c r="G364" s="5">
        <v>11561</v>
      </c>
      <c r="H364" s="5">
        <v>123029</v>
      </c>
      <c r="I364" s="5">
        <f t="shared" si="11"/>
        <v>213236</v>
      </c>
    </row>
    <row r="365" spans="1:9" ht="25.5">
      <c r="A365" s="2" t="s">
        <v>101</v>
      </c>
      <c r="B365" s="2" t="s">
        <v>276</v>
      </c>
      <c r="C365" s="5">
        <v>30607</v>
      </c>
      <c r="D365" s="5">
        <v>4071</v>
      </c>
      <c r="E365" s="5">
        <f t="shared" si="10"/>
        <v>34678</v>
      </c>
      <c r="F365" s="9">
        <v>21960</v>
      </c>
      <c r="G365" s="5">
        <v>3228</v>
      </c>
      <c r="H365" s="5">
        <v>136995</v>
      </c>
      <c r="I365" s="5">
        <f t="shared" si="11"/>
        <v>162183</v>
      </c>
    </row>
    <row r="366" spans="1:9" ht="38.25">
      <c r="A366" s="2" t="s">
        <v>101</v>
      </c>
      <c r="B366" s="2" t="s">
        <v>279</v>
      </c>
      <c r="C366" s="5">
        <v>38040</v>
      </c>
      <c r="D366" s="5">
        <v>5059</v>
      </c>
      <c r="E366" s="5">
        <f t="shared" si="10"/>
        <v>43099</v>
      </c>
      <c r="F366" s="9">
        <v>38057</v>
      </c>
      <c r="G366" s="5">
        <v>5594</v>
      </c>
      <c r="H366" s="5">
        <v>137108</v>
      </c>
      <c r="I366" s="5">
        <f t="shared" si="11"/>
        <v>180759</v>
      </c>
    </row>
    <row r="367" spans="1:9" ht="25.5">
      <c r="A367" s="2" t="s">
        <v>101</v>
      </c>
      <c r="B367" s="2" t="s">
        <v>275</v>
      </c>
      <c r="C367" s="5">
        <v>52412</v>
      </c>
      <c r="D367" s="5">
        <v>6971</v>
      </c>
      <c r="E367" s="5">
        <f t="shared" si="10"/>
        <v>59383</v>
      </c>
      <c r="F367" s="9">
        <v>53743</v>
      </c>
      <c r="G367" s="5">
        <v>7900</v>
      </c>
      <c r="H367" s="5">
        <v>137283</v>
      </c>
      <c r="I367" s="5">
        <f t="shared" si="11"/>
        <v>198926</v>
      </c>
    </row>
    <row r="368" spans="1:9" ht="25.5">
      <c r="A368" s="2" t="s">
        <v>101</v>
      </c>
      <c r="B368" s="2" t="s">
        <v>276</v>
      </c>
      <c r="C368" s="5">
        <v>28272</v>
      </c>
      <c r="D368" s="5">
        <v>3760</v>
      </c>
      <c r="E368" s="5">
        <f t="shared" si="10"/>
        <v>32032</v>
      </c>
      <c r="F368" s="9">
        <v>26686</v>
      </c>
      <c r="G368" s="5">
        <v>3923</v>
      </c>
      <c r="H368" s="5">
        <v>144886</v>
      </c>
      <c r="I368" s="5">
        <f t="shared" si="11"/>
        <v>175495</v>
      </c>
    </row>
    <row r="369" spans="1:9" ht="12.75">
      <c r="A369" s="2" t="s">
        <v>101</v>
      </c>
      <c r="B369" s="2" t="s">
        <v>573</v>
      </c>
      <c r="C369" s="5">
        <v>64593</v>
      </c>
      <c r="D369" s="5">
        <v>8591</v>
      </c>
      <c r="E369" s="5">
        <f t="shared" si="10"/>
        <v>73184</v>
      </c>
      <c r="F369" s="9">
        <v>35138</v>
      </c>
      <c r="G369" s="5">
        <v>5165</v>
      </c>
      <c r="H369" s="5">
        <v>148201</v>
      </c>
      <c r="I369" s="5">
        <f t="shared" si="11"/>
        <v>188504</v>
      </c>
    </row>
    <row r="370" spans="1:9" ht="12.75">
      <c r="A370" s="2" t="s">
        <v>101</v>
      </c>
      <c r="B370" s="2" t="s">
        <v>437</v>
      </c>
      <c r="C370" s="5">
        <v>103070</v>
      </c>
      <c r="D370" s="5">
        <v>13708</v>
      </c>
      <c r="E370" s="5">
        <f t="shared" si="10"/>
        <v>116778</v>
      </c>
      <c r="F370" s="9">
        <v>59719</v>
      </c>
      <c r="G370" s="5">
        <v>8779</v>
      </c>
      <c r="H370" s="5">
        <v>148625</v>
      </c>
      <c r="I370" s="5">
        <f t="shared" si="11"/>
        <v>217123</v>
      </c>
    </row>
    <row r="371" spans="1:9" ht="12.75">
      <c r="A371" s="2" t="s">
        <v>101</v>
      </c>
      <c r="B371" s="2" t="s">
        <v>437</v>
      </c>
      <c r="C371" s="5">
        <v>72109</v>
      </c>
      <c r="D371" s="5">
        <v>9590</v>
      </c>
      <c r="E371" s="5">
        <f t="shared" si="10"/>
        <v>81699</v>
      </c>
      <c r="F371" s="9">
        <v>75405</v>
      </c>
      <c r="G371" s="5">
        <v>11085</v>
      </c>
      <c r="H371" s="5">
        <v>150706</v>
      </c>
      <c r="I371" s="5">
        <f t="shared" si="11"/>
        <v>237196</v>
      </c>
    </row>
    <row r="372" spans="1:9" ht="12.75">
      <c r="A372" s="2" t="s">
        <v>101</v>
      </c>
      <c r="B372" s="2" t="s">
        <v>102</v>
      </c>
      <c r="C372" s="5">
        <v>52051</v>
      </c>
      <c r="D372" s="5">
        <v>6923</v>
      </c>
      <c r="E372" s="5">
        <f t="shared" si="10"/>
        <v>58974</v>
      </c>
      <c r="F372" s="9">
        <v>53744</v>
      </c>
      <c r="G372" s="5">
        <v>7900</v>
      </c>
      <c r="H372" s="5">
        <v>151466</v>
      </c>
      <c r="I372" s="5">
        <f t="shared" si="11"/>
        <v>213110</v>
      </c>
    </row>
    <row r="373" spans="1:9" ht="38.25">
      <c r="A373" s="2" t="s">
        <v>101</v>
      </c>
      <c r="B373" s="2" t="s">
        <v>280</v>
      </c>
      <c r="C373" s="5">
        <v>38324</v>
      </c>
      <c r="D373" s="5">
        <v>5097</v>
      </c>
      <c r="E373" s="5">
        <f t="shared" si="10"/>
        <v>43421</v>
      </c>
      <c r="F373" s="9">
        <v>43419</v>
      </c>
      <c r="G373" s="5">
        <v>6383</v>
      </c>
      <c r="H373" s="5">
        <v>160987</v>
      </c>
      <c r="I373" s="5">
        <f t="shared" si="11"/>
        <v>210789</v>
      </c>
    </row>
    <row r="374" spans="1:9" ht="25.5">
      <c r="A374" s="2" t="s">
        <v>101</v>
      </c>
      <c r="B374" s="2" t="s">
        <v>276</v>
      </c>
      <c r="C374" s="5">
        <v>33503</v>
      </c>
      <c r="D374" s="5">
        <v>4456</v>
      </c>
      <c r="E374" s="5">
        <f t="shared" si="10"/>
        <v>37959</v>
      </c>
      <c r="F374" s="9">
        <v>26022</v>
      </c>
      <c r="G374" s="5">
        <v>3825</v>
      </c>
      <c r="H374" s="5">
        <v>164241</v>
      </c>
      <c r="I374" s="5">
        <f t="shared" si="11"/>
        <v>194088</v>
      </c>
    </row>
    <row r="375" spans="1:9" ht="25.5">
      <c r="A375" s="2" t="s">
        <v>101</v>
      </c>
      <c r="B375" s="2" t="s">
        <v>276</v>
      </c>
      <c r="C375" s="5">
        <v>35573</v>
      </c>
      <c r="D375" s="5">
        <v>4731</v>
      </c>
      <c r="E375" s="5">
        <f t="shared" si="10"/>
        <v>40304</v>
      </c>
      <c r="F375" s="9">
        <v>19288</v>
      </c>
      <c r="G375" s="5">
        <v>2835</v>
      </c>
      <c r="H375" s="5">
        <v>165054</v>
      </c>
      <c r="I375" s="5">
        <f t="shared" si="11"/>
        <v>187177</v>
      </c>
    </row>
    <row r="376" spans="1:9" ht="25.5">
      <c r="A376" s="2" t="s">
        <v>101</v>
      </c>
      <c r="B376" s="2" t="s">
        <v>276</v>
      </c>
      <c r="C376" s="5">
        <v>32360</v>
      </c>
      <c r="D376" s="5">
        <v>4304</v>
      </c>
      <c r="E376" s="5">
        <f t="shared" si="10"/>
        <v>36664</v>
      </c>
      <c r="F376" s="9">
        <v>30786</v>
      </c>
      <c r="G376" s="5">
        <v>4526</v>
      </c>
      <c r="H376" s="5">
        <v>168657</v>
      </c>
      <c r="I376" s="5">
        <f t="shared" si="11"/>
        <v>203969</v>
      </c>
    </row>
    <row r="377" spans="1:9" ht="12.75">
      <c r="A377" s="2" t="s">
        <v>101</v>
      </c>
      <c r="B377" s="2" t="s">
        <v>102</v>
      </c>
      <c r="C377" s="5">
        <v>62354</v>
      </c>
      <c r="D377" s="5">
        <v>8293</v>
      </c>
      <c r="E377" s="5">
        <f t="shared" si="10"/>
        <v>70647</v>
      </c>
      <c r="F377" s="9">
        <v>66472</v>
      </c>
      <c r="G377" s="5">
        <v>9771</v>
      </c>
      <c r="H377" s="5">
        <v>189861</v>
      </c>
      <c r="I377" s="5">
        <f t="shared" si="11"/>
        <v>266104</v>
      </c>
    </row>
    <row r="378" spans="1:9" ht="25.5">
      <c r="A378" s="2" t="s">
        <v>101</v>
      </c>
      <c r="B378" s="2" t="s">
        <v>275</v>
      </c>
      <c r="C378" s="5">
        <v>68583</v>
      </c>
      <c r="D378" s="5">
        <v>9122</v>
      </c>
      <c r="E378" s="5">
        <f t="shared" si="10"/>
        <v>77705</v>
      </c>
      <c r="F378" s="9">
        <v>65026</v>
      </c>
      <c r="G378" s="5">
        <v>9559</v>
      </c>
      <c r="H378" s="5">
        <v>226670</v>
      </c>
      <c r="I378" s="5">
        <f t="shared" si="11"/>
        <v>301255</v>
      </c>
    </row>
    <row r="379" spans="1:9" ht="25.5">
      <c r="A379" s="2" t="s">
        <v>101</v>
      </c>
      <c r="B379" s="2" t="s">
        <v>276</v>
      </c>
      <c r="C379" s="5">
        <v>33648</v>
      </c>
      <c r="D379" s="5">
        <v>4475</v>
      </c>
      <c r="E379" s="5">
        <f t="shared" si="10"/>
        <v>38123</v>
      </c>
      <c r="F379" s="9">
        <v>32767</v>
      </c>
      <c r="G379" s="5">
        <v>4817</v>
      </c>
      <c r="H379" s="5">
        <v>231760</v>
      </c>
      <c r="I379" s="5">
        <f t="shared" si="11"/>
        <v>269344</v>
      </c>
    </row>
    <row r="380" spans="1:9" ht="25.5">
      <c r="A380" s="2" t="s">
        <v>101</v>
      </c>
      <c r="B380" s="2" t="s">
        <v>275</v>
      </c>
      <c r="C380" s="5">
        <v>63375</v>
      </c>
      <c r="D380" s="5">
        <v>8429</v>
      </c>
      <c r="E380" s="5">
        <f t="shared" si="10"/>
        <v>71804</v>
      </c>
      <c r="F380" s="9">
        <v>67012</v>
      </c>
      <c r="G380" s="5">
        <v>9851</v>
      </c>
      <c r="H380" s="5">
        <v>237060</v>
      </c>
      <c r="I380" s="5">
        <f t="shared" si="11"/>
        <v>313923</v>
      </c>
    </row>
    <row r="381" spans="1:9" ht="12.75">
      <c r="A381" s="2" t="s">
        <v>101</v>
      </c>
      <c r="B381" s="2" t="s">
        <v>102</v>
      </c>
      <c r="C381" s="5">
        <v>54202</v>
      </c>
      <c r="D381" s="5">
        <v>7209</v>
      </c>
      <c r="E381" s="5">
        <f t="shared" si="10"/>
        <v>61411</v>
      </c>
      <c r="F381" s="9">
        <v>54933</v>
      </c>
      <c r="G381" s="5">
        <v>8075</v>
      </c>
      <c r="H381" s="5">
        <v>238563</v>
      </c>
      <c r="I381" s="5">
        <f t="shared" si="11"/>
        <v>301571</v>
      </c>
    </row>
    <row r="382" spans="1:9" ht="25.5">
      <c r="A382" s="2" t="s">
        <v>101</v>
      </c>
      <c r="B382" s="2" t="s">
        <v>276</v>
      </c>
      <c r="C382" s="5">
        <v>36978</v>
      </c>
      <c r="D382" s="5">
        <v>4918</v>
      </c>
      <c r="E382" s="5">
        <f t="shared" si="10"/>
        <v>41896</v>
      </c>
      <c r="F382" s="9">
        <v>36850</v>
      </c>
      <c r="G382" s="5">
        <v>5417</v>
      </c>
      <c r="H382" s="5">
        <v>247990</v>
      </c>
      <c r="I382" s="5">
        <f t="shared" si="11"/>
        <v>290257</v>
      </c>
    </row>
    <row r="383" spans="1:9" ht="25.5">
      <c r="A383" s="2" t="s">
        <v>101</v>
      </c>
      <c r="B383" s="2" t="s">
        <v>276</v>
      </c>
      <c r="C383" s="5">
        <v>34800</v>
      </c>
      <c r="D383" s="5">
        <v>4628</v>
      </c>
      <c r="E383" s="5">
        <f t="shared" si="10"/>
        <v>39428</v>
      </c>
      <c r="F383" s="9">
        <v>32839</v>
      </c>
      <c r="G383" s="5">
        <v>4827</v>
      </c>
      <c r="H383" s="5">
        <v>257880</v>
      </c>
      <c r="I383" s="5">
        <f t="shared" si="11"/>
        <v>295546</v>
      </c>
    </row>
    <row r="384" spans="1:9" ht="38.25">
      <c r="A384" s="2" t="s">
        <v>101</v>
      </c>
      <c r="B384" s="2" t="s">
        <v>279</v>
      </c>
      <c r="C384" s="5">
        <v>55418</v>
      </c>
      <c r="D384" s="5">
        <v>7371</v>
      </c>
      <c r="E384" s="5">
        <f t="shared" si="10"/>
        <v>62789</v>
      </c>
      <c r="F384" s="9">
        <v>39180</v>
      </c>
      <c r="G384" s="5">
        <v>5759</v>
      </c>
      <c r="H384" s="5">
        <v>297779</v>
      </c>
      <c r="I384" s="5">
        <f t="shared" si="11"/>
        <v>342718</v>
      </c>
    </row>
    <row r="385" spans="1:9" ht="12.75">
      <c r="A385" s="2" t="s">
        <v>101</v>
      </c>
      <c r="B385" s="2" t="s">
        <v>102</v>
      </c>
      <c r="C385" s="5">
        <v>44438</v>
      </c>
      <c r="D385" s="5">
        <v>5910</v>
      </c>
      <c r="E385" s="5">
        <f t="shared" si="10"/>
        <v>50348</v>
      </c>
      <c r="F385" s="9">
        <v>42922</v>
      </c>
      <c r="G385" s="5">
        <v>6310</v>
      </c>
      <c r="H385" s="5">
        <v>302240</v>
      </c>
      <c r="I385" s="5">
        <f t="shared" si="11"/>
        <v>351472</v>
      </c>
    </row>
    <row r="386" spans="1:9" ht="12.75">
      <c r="A386" s="2" t="s">
        <v>101</v>
      </c>
      <c r="B386" s="2" t="s">
        <v>437</v>
      </c>
      <c r="C386" s="5">
        <v>87387</v>
      </c>
      <c r="D386" s="5">
        <v>11622</v>
      </c>
      <c r="E386" s="5">
        <f t="shared" si="10"/>
        <v>99009</v>
      </c>
      <c r="F386" s="9">
        <v>87950</v>
      </c>
      <c r="G386" s="5">
        <v>12929</v>
      </c>
      <c r="H386" s="5">
        <v>329563</v>
      </c>
      <c r="I386" s="5">
        <f t="shared" si="11"/>
        <v>430442</v>
      </c>
    </row>
    <row r="387" spans="1:9" ht="25.5">
      <c r="A387" s="2" t="s">
        <v>101</v>
      </c>
      <c r="B387" s="2" t="s">
        <v>275</v>
      </c>
      <c r="C387" s="5">
        <v>65060</v>
      </c>
      <c r="D387" s="5">
        <v>8653</v>
      </c>
      <c r="E387" s="5">
        <f aca="true" t="shared" si="12" ref="E387:E450">SUM(C387:D387)</f>
        <v>73713</v>
      </c>
      <c r="F387" s="9">
        <v>8498</v>
      </c>
      <c r="G387" s="5">
        <v>1249</v>
      </c>
      <c r="H387" s="5">
        <v>367400</v>
      </c>
      <c r="I387" s="5">
        <f aca="true" t="shared" si="13" ref="I387:I450">SUM(F387:H387)</f>
        <v>377147</v>
      </c>
    </row>
    <row r="388" spans="1:9" ht="12.75">
      <c r="A388" s="2" t="s">
        <v>101</v>
      </c>
      <c r="B388" s="2" t="s">
        <v>437</v>
      </c>
      <c r="C388" s="5">
        <v>81583</v>
      </c>
      <c r="D388" s="5">
        <v>10581</v>
      </c>
      <c r="E388" s="5">
        <f t="shared" si="12"/>
        <v>92164</v>
      </c>
      <c r="F388" s="9">
        <v>79475</v>
      </c>
      <c r="G388" s="5">
        <v>11683</v>
      </c>
      <c r="H388" s="5">
        <v>558114</v>
      </c>
      <c r="I388" s="5">
        <f t="shared" si="13"/>
        <v>649272</v>
      </c>
    </row>
    <row r="389" spans="1:9" ht="25.5">
      <c r="A389" s="2" t="s">
        <v>281</v>
      </c>
      <c r="B389" s="2" t="s">
        <v>288</v>
      </c>
      <c r="C389" s="5">
        <v>30800</v>
      </c>
      <c r="D389" s="5">
        <v>0</v>
      </c>
      <c r="E389" s="5">
        <f t="shared" si="12"/>
        <v>30800</v>
      </c>
      <c r="F389" s="9">
        <v>30300</v>
      </c>
      <c r="G389" s="5">
        <v>0</v>
      </c>
      <c r="H389" s="5">
        <v>127700</v>
      </c>
      <c r="I389" s="5">
        <f t="shared" si="13"/>
        <v>158000</v>
      </c>
    </row>
    <row r="390" spans="1:9" ht="25.5">
      <c r="A390" s="2" t="s">
        <v>281</v>
      </c>
      <c r="B390" s="2" t="s">
        <v>287</v>
      </c>
      <c r="C390" s="5">
        <v>41200</v>
      </c>
      <c r="D390" s="5">
        <v>0</v>
      </c>
      <c r="E390" s="5">
        <f t="shared" si="12"/>
        <v>41200</v>
      </c>
      <c r="F390" s="9">
        <v>40400</v>
      </c>
      <c r="G390" s="5">
        <v>0</v>
      </c>
      <c r="H390" s="5">
        <v>133800</v>
      </c>
      <c r="I390" s="5">
        <f t="shared" si="13"/>
        <v>174200</v>
      </c>
    </row>
    <row r="391" spans="1:9" ht="25.5">
      <c r="A391" s="2" t="s">
        <v>281</v>
      </c>
      <c r="B391" s="2" t="s">
        <v>286</v>
      </c>
      <c r="C391" s="5">
        <v>48800</v>
      </c>
      <c r="D391" s="5">
        <v>0</v>
      </c>
      <c r="E391" s="5">
        <f t="shared" si="12"/>
        <v>48800</v>
      </c>
      <c r="F391" s="9">
        <v>47500</v>
      </c>
      <c r="G391" s="5">
        <v>0</v>
      </c>
      <c r="H391" s="5">
        <v>135200</v>
      </c>
      <c r="I391" s="5">
        <f t="shared" si="13"/>
        <v>182700</v>
      </c>
    </row>
    <row r="392" spans="1:9" ht="25.5">
      <c r="A392" s="2" t="s">
        <v>281</v>
      </c>
      <c r="B392" s="2" t="s">
        <v>3</v>
      </c>
      <c r="C392" s="5">
        <v>56600</v>
      </c>
      <c r="D392" s="5">
        <v>0</v>
      </c>
      <c r="E392" s="5">
        <f t="shared" si="12"/>
        <v>56600</v>
      </c>
      <c r="F392" s="9">
        <v>52400</v>
      </c>
      <c r="G392" s="5">
        <v>0</v>
      </c>
      <c r="H392" s="5">
        <v>139100</v>
      </c>
      <c r="I392" s="5">
        <f t="shared" si="13"/>
        <v>191500</v>
      </c>
    </row>
    <row r="393" spans="1:9" ht="25.5">
      <c r="A393" s="2" t="s">
        <v>281</v>
      </c>
      <c r="B393" s="2" t="s">
        <v>288</v>
      </c>
      <c r="C393" s="5">
        <v>30400</v>
      </c>
      <c r="D393" s="5">
        <v>0</v>
      </c>
      <c r="E393" s="5">
        <f t="shared" si="12"/>
        <v>30400</v>
      </c>
      <c r="F393" s="9">
        <v>30300</v>
      </c>
      <c r="G393" s="5">
        <v>0</v>
      </c>
      <c r="H393" s="5">
        <v>139900</v>
      </c>
      <c r="I393" s="5">
        <f t="shared" si="13"/>
        <v>170200</v>
      </c>
    </row>
    <row r="394" spans="1:9" ht="25.5">
      <c r="A394" s="2" t="s">
        <v>281</v>
      </c>
      <c r="B394" s="2" t="s">
        <v>290</v>
      </c>
      <c r="C394" s="5">
        <v>26500</v>
      </c>
      <c r="D394" s="5">
        <v>0</v>
      </c>
      <c r="E394" s="5">
        <f t="shared" si="12"/>
        <v>26500</v>
      </c>
      <c r="F394" s="9">
        <v>24800</v>
      </c>
      <c r="G394" s="5">
        <v>0</v>
      </c>
      <c r="H394" s="5">
        <v>142500</v>
      </c>
      <c r="I394" s="5">
        <f t="shared" si="13"/>
        <v>167300</v>
      </c>
    </row>
    <row r="395" spans="1:9" ht="25.5">
      <c r="A395" s="2" t="s">
        <v>281</v>
      </c>
      <c r="B395" s="2" t="s">
        <v>288</v>
      </c>
      <c r="C395" s="5">
        <v>29700</v>
      </c>
      <c r="D395" s="5">
        <v>0</v>
      </c>
      <c r="E395" s="5">
        <f t="shared" si="12"/>
        <v>29700</v>
      </c>
      <c r="F395" s="9">
        <v>31000</v>
      </c>
      <c r="G395" s="5">
        <v>0</v>
      </c>
      <c r="H395" s="5">
        <v>143000</v>
      </c>
      <c r="I395" s="5">
        <f t="shared" si="13"/>
        <v>174000</v>
      </c>
    </row>
    <row r="396" spans="1:9" ht="25.5">
      <c r="A396" s="2" t="s">
        <v>281</v>
      </c>
      <c r="B396" s="2" t="s">
        <v>289</v>
      </c>
      <c r="C396" s="5">
        <v>27000</v>
      </c>
      <c r="D396" s="5">
        <v>0</v>
      </c>
      <c r="E396" s="5">
        <f t="shared" si="12"/>
        <v>27000</v>
      </c>
      <c r="F396" s="9">
        <v>26700</v>
      </c>
      <c r="G396" s="5">
        <v>0</v>
      </c>
      <c r="H396" s="5">
        <v>143700</v>
      </c>
      <c r="I396" s="5">
        <f t="shared" si="13"/>
        <v>170400</v>
      </c>
    </row>
    <row r="397" spans="1:9" ht="25.5">
      <c r="A397" s="2" t="s">
        <v>281</v>
      </c>
      <c r="B397" s="2" t="s">
        <v>285</v>
      </c>
      <c r="C397" s="5">
        <v>29500</v>
      </c>
      <c r="D397" s="5">
        <v>0</v>
      </c>
      <c r="E397" s="5">
        <f t="shared" si="12"/>
        <v>29500</v>
      </c>
      <c r="F397" s="9">
        <v>29100</v>
      </c>
      <c r="G397" s="5">
        <v>0</v>
      </c>
      <c r="H397" s="5">
        <v>158300</v>
      </c>
      <c r="I397" s="5">
        <f t="shared" si="13"/>
        <v>187400</v>
      </c>
    </row>
    <row r="398" spans="1:9" ht="25.5">
      <c r="A398" s="2" t="s">
        <v>281</v>
      </c>
      <c r="B398" s="2" t="s">
        <v>283</v>
      </c>
      <c r="C398" s="5">
        <v>38100</v>
      </c>
      <c r="D398" s="5">
        <v>0</v>
      </c>
      <c r="E398" s="5">
        <f t="shared" si="12"/>
        <v>38100</v>
      </c>
      <c r="F398" s="9">
        <v>38300</v>
      </c>
      <c r="G398" s="5">
        <v>0</v>
      </c>
      <c r="H398" s="5">
        <v>177200</v>
      </c>
      <c r="I398" s="5">
        <f t="shared" si="13"/>
        <v>215500</v>
      </c>
    </row>
    <row r="399" spans="1:9" ht="25.5">
      <c r="A399" s="2" t="s">
        <v>281</v>
      </c>
      <c r="B399" s="2" t="s">
        <v>283</v>
      </c>
      <c r="C399" s="5">
        <v>43100</v>
      </c>
      <c r="D399" s="5">
        <v>0</v>
      </c>
      <c r="E399" s="5">
        <f t="shared" si="12"/>
        <v>43100</v>
      </c>
      <c r="F399" s="9">
        <v>42000</v>
      </c>
      <c r="G399" s="5">
        <v>0</v>
      </c>
      <c r="H399" s="5">
        <v>178800</v>
      </c>
      <c r="I399" s="5">
        <f t="shared" si="13"/>
        <v>220800</v>
      </c>
    </row>
    <row r="400" spans="1:9" ht="25.5">
      <c r="A400" s="2" t="s">
        <v>281</v>
      </c>
      <c r="B400" s="2" t="s">
        <v>284</v>
      </c>
      <c r="C400" s="5">
        <v>39900</v>
      </c>
      <c r="D400" s="5">
        <v>0</v>
      </c>
      <c r="E400" s="5">
        <f t="shared" si="12"/>
        <v>39900</v>
      </c>
      <c r="F400" s="9">
        <v>35800</v>
      </c>
      <c r="G400" s="5">
        <v>0</v>
      </c>
      <c r="H400" s="5">
        <v>184900</v>
      </c>
      <c r="I400" s="5">
        <f t="shared" si="13"/>
        <v>220700</v>
      </c>
    </row>
    <row r="401" spans="1:9" ht="25.5">
      <c r="A401" s="2" t="s">
        <v>281</v>
      </c>
      <c r="B401" s="2" t="s">
        <v>381</v>
      </c>
      <c r="C401" s="5">
        <v>41600</v>
      </c>
      <c r="D401" s="5">
        <v>0</v>
      </c>
      <c r="E401" s="5">
        <f t="shared" si="12"/>
        <v>41600</v>
      </c>
      <c r="F401" s="9">
        <v>48200</v>
      </c>
      <c r="G401" s="5">
        <v>0</v>
      </c>
      <c r="H401" s="5">
        <v>190800</v>
      </c>
      <c r="I401" s="5">
        <f t="shared" si="13"/>
        <v>239000</v>
      </c>
    </row>
    <row r="402" spans="1:9" ht="25.5">
      <c r="A402" s="2" t="s">
        <v>281</v>
      </c>
      <c r="B402" s="2" t="s">
        <v>282</v>
      </c>
      <c r="C402" s="5">
        <v>34300</v>
      </c>
      <c r="D402" s="5">
        <v>0</v>
      </c>
      <c r="E402" s="5">
        <f t="shared" si="12"/>
        <v>34300</v>
      </c>
      <c r="F402" s="9">
        <v>32500</v>
      </c>
      <c r="G402" s="5">
        <v>0</v>
      </c>
      <c r="H402" s="5">
        <v>191100</v>
      </c>
      <c r="I402" s="5">
        <f t="shared" si="13"/>
        <v>223600</v>
      </c>
    </row>
    <row r="403" spans="1:9" ht="25.5">
      <c r="A403" s="2" t="s">
        <v>281</v>
      </c>
      <c r="B403" s="2" t="s">
        <v>8</v>
      </c>
      <c r="C403" s="5">
        <v>64200</v>
      </c>
      <c r="D403" s="5">
        <v>0</v>
      </c>
      <c r="E403" s="5">
        <f t="shared" si="12"/>
        <v>64200</v>
      </c>
      <c r="F403" s="9">
        <v>59400</v>
      </c>
      <c r="G403" s="5">
        <v>0</v>
      </c>
      <c r="H403" s="5">
        <v>191800</v>
      </c>
      <c r="I403" s="5">
        <f t="shared" si="13"/>
        <v>251200</v>
      </c>
    </row>
    <row r="404" spans="1:9" ht="25.5">
      <c r="A404" s="2" t="s">
        <v>281</v>
      </c>
      <c r="B404" s="2" t="s">
        <v>527</v>
      </c>
      <c r="C404" s="5">
        <v>55400</v>
      </c>
      <c r="D404" s="5">
        <v>0</v>
      </c>
      <c r="E404" s="5">
        <f t="shared" si="12"/>
        <v>55400</v>
      </c>
      <c r="F404" s="9">
        <v>31000</v>
      </c>
      <c r="G404" s="5">
        <v>0</v>
      </c>
      <c r="H404" s="5">
        <v>200000</v>
      </c>
      <c r="I404" s="5">
        <f t="shared" si="13"/>
        <v>231000</v>
      </c>
    </row>
    <row r="405" spans="1:9" ht="25.5">
      <c r="A405" s="2" t="s">
        <v>281</v>
      </c>
      <c r="B405" s="2" t="s">
        <v>152</v>
      </c>
      <c r="C405" s="5">
        <v>51000</v>
      </c>
      <c r="D405" s="5">
        <v>0</v>
      </c>
      <c r="E405" s="5">
        <f t="shared" si="12"/>
        <v>51000</v>
      </c>
      <c r="F405" s="9">
        <v>54400</v>
      </c>
      <c r="G405" s="5">
        <v>0</v>
      </c>
      <c r="H405" s="5">
        <v>204000</v>
      </c>
      <c r="I405" s="5">
        <f t="shared" si="13"/>
        <v>258400</v>
      </c>
    </row>
    <row r="406" spans="1:9" ht="25.5">
      <c r="A406" s="2" t="s">
        <v>281</v>
      </c>
      <c r="B406" s="2" t="s">
        <v>293</v>
      </c>
      <c r="C406" s="5">
        <v>55000</v>
      </c>
      <c r="D406" s="5">
        <v>0</v>
      </c>
      <c r="E406" s="5">
        <f t="shared" si="12"/>
        <v>55000</v>
      </c>
      <c r="F406" s="9">
        <v>75200</v>
      </c>
      <c r="G406" s="5">
        <v>0</v>
      </c>
      <c r="H406" s="5">
        <v>242200</v>
      </c>
      <c r="I406" s="5">
        <f t="shared" si="13"/>
        <v>317400</v>
      </c>
    </row>
    <row r="407" spans="1:9" ht="25.5">
      <c r="A407" s="2" t="s">
        <v>281</v>
      </c>
      <c r="B407" s="2" t="s">
        <v>152</v>
      </c>
      <c r="C407" s="5">
        <v>53100</v>
      </c>
      <c r="D407" s="5">
        <v>0</v>
      </c>
      <c r="E407" s="5">
        <f t="shared" si="12"/>
        <v>53100</v>
      </c>
      <c r="F407" s="9">
        <v>55400</v>
      </c>
      <c r="G407" s="5">
        <v>0</v>
      </c>
      <c r="H407" s="5">
        <v>244100</v>
      </c>
      <c r="I407" s="5">
        <f t="shared" si="13"/>
        <v>299500</v>
      </c>
    </row>
    <row r="408" spans="1:9" ht="25.5">
      <c r="A408" s="2" t="s">
        <v>281</v>
      </c>
      <c r="B408" s="2" t="s">
        <v>295</v>
      </c>
      <c r="C408" s="5">
        <v>41500</v>
      </c>
      <c r="D408" s="5">
        <v>0</v>
      </c>
      <c r="E408" s="5">
        <f t="shared" si="12"/>
        <v>41500</v>
      </c>
      <c r="F408" s="9">
        <v>16200</v>
      </c>
      <c r="G408" s="5">
        <v>0</v>
      </c>
      <c r="H408" s="5">
        <v>245000</v>
      </c>
      <c r="I408" s="5">
        <f t="shared" si="13"/>
        <v>261200</v>
      </c>
    </row>
    <row r="409" spans="1:9" ht="25.5">
      <c r="A409" s="2" t="s">
        <v>281</v>
      </c>
      <c r="B409" s="2" t="s">
        <v>283</v>
      </c>
      <c r="C409" s="5">
        <v>48400</v>
      </c>
      <c r="D409" s="5">
        <v>0</v>
      </c>
      <c r="E409" s="5">
        <f t="shared" si="12"/>
        <v>48400</v>
      </c>
      <c r="F409" s="9">
        <v>61600</v>
      </c>
      <c r="G409" s="5">
        <v>0</v>
      </c>
      <c r="H409" s="5">
        <v>250100</v>
      </c>
      <c r="I409" s="5">
        <f t="shared" si="13"/>
        <v>311700</v>
      </c>
    </row>
    <row r="410" spans="1:9" ht="25.5">
      <c r="A410" s="2" t="s">
        <v>281</v>
      </c>
      <c r="B410" s="2" t="s">
        <v>296</v>
      </c>
      <c r="C410" s="5">
        <v>48500</v>
      </c>
      <c r="D410" s="5">
        <v>0</v>
      </c>
      <c r="E410" s="5">
        <f t="shared" si="12"/>
        <v>48500</v>
      </c>
      <c r="F410" s="9">
        <v>47400</v>
      </c>
      <c r="G410" s="5">
        <v>0</v>
      </c>
      <c r="H410" s="5">
        <v>264600</v>
      </c>
      <c r="I410" s="5">
        <f t="shared" si="13"/>
        <v>312000</v>
      </c>
    </row>
    <row r="411" spans="1:9" ht="25.5">
      <c r="A411" s="2" t="s">
        <v>281</v>
      </c>
      <c r="B411" s="2" t="s">
        <v>294</v>
      </c>
      <c r="C411" s="5">
        <v>48200</v>
      </c>
      <c r="D411" s="5">
        <v>0</v>
      </c>
      <c r="E411" s="5">
        <f t="shared" si="12"/>
        <v>48200</v>
      </c>
      <c r="F411" s="9">
        <v>47200</v>
      </c>
      <c r="G411" s="5">
        <v>0</v>
      </c>
      <c r="H411" s="5">
        <v>267200</v>
      </c>
      <c r="I411" s="5">
        <f t="shared" si="13"/>
        <v>314400</v>
      </c>
    </row>
    <row r="412" spans="1:9" ht="25.5">
      <c r="A412" s="2" t="s">
        <v>281</v>
      </c>
      <c r="B412" s="2" t="s">
        <v>381</v>
      </c>
      <c r="C412" s="5">
        <v>55400</v>
      </c>
      <c r="D412" s="5">
        <v>0</v>
      </c>
      <c r="E412" s="5">
        <f t="shared" si="12"/>
        <v>55400</v>
      </c>
      <c r="F412" s="9">
        <v>52200</v>
      </c>
      <c r="G412" s="5">
        <v>0</v>
      </c>
      <c r="H412" s="5">
        <v>285900</v>
      </c>
      <c r="I412" s="5">
        <f t="shared" si="13"/>
        <v>338100</v>
      </c>
    </row>
    <row r="413" spans="1:9" ht="25.5">
      <c r="A413" s="2" t="s">
        <v>281</v>
      </c>
      <c r="B413" s="2" t="s">
        <v>546</v>
      </c>
      <c r="C413" s="5">
        <v>84900</v>
      </c>
      <c r="D413" s="5">
        <v>0</v>
      </c>
      <c r="E413" s="5">
        <f t="shared" si="12"/>
        <v>84900</v>
      </c>
      <c r="F413" s="9">
        <v>81500</v>
      </c>
      <c r="G413" s="5">
        <v>0</v>
      </c>
      <c r="H413" s="5">
        <v>297300</v>
      </c>
      <c r="I413" s="5">
        <f t="shared" si="13"/>
        <v>378800</v>
      </c>
    </row>
    <row r="414" spans="1:9" ht="25.5">
      <c r="A414" s="2" t="s">
        <v>281</v>
      </c>
      <c r="B414" s="2" t="s">
        <v>381</v>
      </c>
      <c r="C414" s="5">
        <v>49900</v>
      </c>
      <c r="D414" s="5">
        <v>0</v>
      </c>
      <c r="E414" s="5">
        <f t="shared" si="12"/>
        <v>49900</v>
      </c>
      <c r="F414" s="9">
        <v>53400</v>
      </c>
      <c r="G414" s="5">
        <v>0</v>
      </c>
      <c r="H414" s="5">
        <v>300000</v>
      </c>
      <c r="I414" s="5">
        <f t="shared" si="13"/>
        <v>353400</v>
      </c>
    </row>
    <row r="415" spans="1:9" ht="25.5">
      <c r="A415" s="2" t="s">
        <v>281</v>
      </c>
      <c r="B415" s="2" t="s">
        <v>287</v>
      </c>
      <c r="C415" s="5">
        <v>56700</v>
      </c>
      <c r="D415" s="5">
        <v>0</v>
      </c>
      <c r="E415" s="5">
        <f t="shared" si="12"/>
        <v>56700</v>
      </c>
      <c r="F415" s="9">
        <v>54600</v>
      </c>
      <c r="G415" s="5">
        <v>0</v>
      </c>
      <c r="H415" s="5">
        <v>300000</v>
      </c>
      <c r="I415" s="5">
        <f t="shared" si="13"/>
        <v>354600</v>
      </c>
    </row>
    <row r="416" spans="1:9" ht="25.5">
      <c r="A416" s="2" t="s">
        <v>281</v>
      </c>
      <c r="B416" s="2" t="s">
        <v>3</v>
      </c>
      <c r="C416" s="5">
        <v>0</v>
      </c>
      <c r="D416" s="5">
        <v>0</v>
      </c>
      <c r="E416" s="5">
        <f t="shared" si="12"/>
        <v>0</v>
      </c>
      <c r="F416" s="9">
        <v>77800</v>
      </c>
      <c r="G416" s="5">
        <v>0</v>
      </c>
      <c r="H416" s="5">
        <v>389100</v>
      </c>
      <c r="I416" s="5">
        <f t="shared" si="13"/>
        <v>466900</v>
      </c>
    </row>
    <row r="417" spans="1:9" ht="25.5">
      <c r="A417" s="2" t="s">
        <v>297</v>
      </c>
      <c r="B417" s="2" t="s">
        <v>299</v>
      </c>
      <c r="C417" s="5">
        <v>52889</v>
      </c>
      <c r="D417" s="5">
        <v>10497</v>
      </c>
      <c r="E417" s="5">
        <f t="shared" si="12"/>
        <v>63386</v>
      </c>
      <c r="F417" s="9">
        <v>50879</v>
      </c>
      <c r="G417" s="5">
        <v>10126</v>
      </c>
      <c r="H417" s="5">
        <v>157461</v>
      </c>
      <c r="I417" s="5">
        <f t="shared" si="13"/>
        <v>218466</v>
      </c>
    </row>
    <row r="418" spans="1:9" ht="25.5">
      <c r="A418" s="2" t="s">
        <v>307</v>
      </c>
      <c r="B418" s="2" t="s">
        <v>309</v>
      </c>
      <c r="C418" s="5">
        <v>131682</v>
      </c>
      <c r="D418" s="5">
        <v>0</v>
      </c>
      <c r="E418" s="5">
        <f t="shared" si="12"/>
        <v>131682</v>
      </c>
      <c r="F418" s="9">
        <v>113581</v>
      </c>
      <c r="G418" s="5">
        <v>0</v>
      </c>
      <c r="H418" s="5">
        <v>55000</v>
      </c>
      <c r="I418" s="5">
        <f t="shared" si="13"/>
        <v>168581</v>
      </c>
    </row>
    <row r="419" spans="1:9" ht="38.25">
      <c r="A419" s="2" t="s">
        <v>49</v>
      </c>
      <c r="B419" s="2" t="s">
        <v>238</v>
      </c>
      <c r="C419" s="5">
        <v>0</v>
      </c>
      <c r="D419" s="5">
        <v>0</v>
      </c>
      <c r="E419" s="5">
        <f t="shared" si="12"/>
        <v>0</v>
      </c>
      <c r="F419" s="9">
        <v>41607</v>
      </c>
      <c r="G419" s="5">
        <v>6877</v>
      </c>
      <c r="H419" s="5">
        <v>160203</v>
      </c>
      <c r="I419" s="5">
        <f t="shared" si="13"/>
        <v>208687</v>
      </c>
    </row>
    <row r="420" spans="1:9" ht="51">
      <c r="A420" s="2" t="s">
        <v>236</v>
      </c>
      <c r="B420" s="2" t="s">
        <v>237</v>
      </c>
      <c r="C420" s="5">
        <v>0</v>
      </c>
      <c r="D420" s="5">
        <v>0</v>
      </c>
      <c r="E420" s="5">
        <f t="shared" si="12"/>
        <v>0</v>
      </c>
      <c r="F420" s="9">
        <v>53957</v>
      </c>
      <c r="G420" s="5">
        <v>10142</v>
      </c>
      <c r="H420" s="5">
        <v>184190</v>
      </c>
      <c r="I420" s="5">
        <f t="shared" si="13"/>
        <v>248289</v>
      </c>
    </row>
    <row r="421" spans="1:9" ht="51">
      <c r="A421" s="2" t="s">
        <v>236</v>
      </c>
      <c r="B421" s="2" t="s">
        <v>245</v>
      </c>
      <c r="C421" s="5">
        <v>0</v>
      </c>
      <c r="D421" s="5">
        <v>0</v>
      </c>
      <c r="E421" s="5">
        <f t="shared" si="12"/>
        <v>0</v>
      </c>
      <c r="F421" s="9">
        <v>56102</v>
      </c>
      <c r="G421" s="5">
        <v>8287</v>
      </c>
      <c r="H421" s="5">
        <v>191065</v>
      </c>
      <c r="I421" s="5">
        <f t="shared" si="13"/>
        <v>255454</v>
      </c>
    </row>
    <row r="422" spans="1:9" ht="51">
      <c r="A422" s="2" t="s">
        <v>236</v>
      </c>
      <c r="B422" s="2" t="s">
        <v>239</v>
      </c>
      <c r="C422" s="5">
        <v>0</v>
      </c>
      <c r="D422" s="5">
        <v>0</v>
      </c>
      <c r="E422" s="5">
        <f t="shared" si="12"/>
        <v>0</v>
      </c>
      <c r="F422" s="9">
        <v>51940</v>
      </c>
      <c r="G422" s="5">
        <v>10112</v>
      </c>
      <c r="H422" s="5">
        <v>194387</v>
      </c>
      <c r="I422" s="5">
        <f t="shared" si="13"/>
        <v>256439</v>
      </c>
    </row>
    <row r="423" spans="1:9" ht="51">
      <c r="A423" s="2" t="s">
        <v>236</v>
      </c>
      <c r="B423" s="2" t="s">
        <v>243</v>
      </c>
      <c r="C423" s="5">
        <v>0</v>
      </c>
      <c r="D423" s="5">
        <v>0</v>
      </c>
      <c r="E423" s="5">
        <f t="shared" si="12"/>
        <v>0</v>
      </c>
      <c r="F423" s="9">
        <v>39898</v>
      </c>
      <c r="G423" s="5">
        <v>11805</v>
      </c>
      <c r="H423" s="5">
        <v>198263</v>
      </c>
      <c r="I423" s="5">
        <f t="shared" si="13"/>
        <v>249966</v>
      </c>
    </row>
    <row r="424" spans="1:9" ht="51">
      <c r="A424" s="2" t="s">
        <v>236</v>
      </c>
      <c r="B424" s="2" t="s">
        <v>241</v>
      </c>
      <c r="C424" s="5">
        <v>0</v>
      </c>
      <c r="D424" s="5">
        <v>0</v>
      </c>
      <c r="E424" s="5">
        <f t="shared" si="12"/>
        <v>0</v>
      </c>
      <c r="F424" s="9">
        <v>56061</v>
      </c>
      <c r="G424" s="5">
        <v>10777</v>
      </c>
      <c r="H424" s="5">
        <v>209160</v>
      </c>
      <c r="I424" s="5">
        <f t="shared" si="13"/>
        <v>275998</v>
      </c>
    </row>
    <row r="425" spans="1:9" ht="51">
      <c r="A425" s="2" t="s">
        <v>236</v>
      </c>
      <c r="B425" s="2" t="s">
        <v>246</v>
      </c>
      <c r="C425" s="5">
        <v>0</v>
      </c>
      <c r="D425" s="5">
        <v>0</v>
      </c>
      <c r="E425" s="5">
        <f t="shared" si="12"/>
        <v>0</v>
      </c>
      <c r="F425" s="9">
        <v>66374</v>
      </c>
      <c r="G425" s="5">
        <v>12393</v>
      </c>
      <c r="H425" s="5">
        <v>232614</v>
      </c>
      <c r="I425" s="5">
        <f t="shared" si="13"/>
        <v>311381</v>
      </c>
    </row>
    <row r="426" spans="1:9" ht="51">
      <c r="A426" s="2" t="s">
        <v>236</v>
      </c>
      <c r="B426" s="2" t="s">
        <v>242</v>
      </c>
      <c r="C426" s="5">
        <v>0</v>
      </c>
      <c r="D426" s="5">
        <v>0</v>
      </c>
      <c r="E426" s="5">
        <f t="shared" si="12"/>
        <v>0</v>
      </c>
      <c r="F426" s="9">
        <v>24005</v>
      </c>
      <c r="G426" s="5">
        <v>3893</v>
      </c>
      <c r="H426" s="5">
        <v>240000</v>
      </c>
      <c r="I426" s="5">
        <f t="shared" si="13"/>
        <v>267898</v>
      </c>
    </row>
    <row r="427" spans="1:9" ht="51">
      <c r="A427" s="2" t="s">
        <v>236</v>
      </c>
      <c r="B427" s="2" t="s">
        <v>244</v>
      </c>
      <c r="C427" s="5">
        <v>0</v>
      </c>
      <c r="D427" s="5">
        <v>0</v>
      </c>
      <c r="E427" s="5">
        <f t="shared" si="12"/>
        <v>0</v>
      </c>
      <c r="F427" s="9">
        <v>38054</v>
      </c>
      <c r="G427" s="5">
        <v>12805</v>
      </c>
      <c r="H427" s="5">
        <v>244516</v>
      </c>
      <c r="I427" s="5">
        <f t="shared" si="13"/>
        <v>295375</v>
      </c>
    </row>
    <row r="428" spans="1:9" ht="51">
      <c r="A428" s="2" t="s">
        <v>236</v>
      </c>
      <c r="B428" s="2" t="s">
        <v>240</v>
      </c>
      <c r="C428" s="5">
        <v>0</v>
      </c>
      <c r="D428" s="5">
        <v>0</v>
      </c>
      <c r="E428" s="5">
        <f t="shared" si="12"/>
        <v>0</v>
      </c>
      <c r="F428" s="9">
        <v>52725</v>
      </c>
      <c r="G428" s="5">
        <v>11683</v>
      </c>
      <c r="H428" s="5">
        <v>279268</v>
      </c>
      <c r="I428" s="5">
        <f t="shared" si="13"/>
        <v>343676</v>
      </c>
    </row>
    <row r="429" spans="1:9" ht="25.5">
      <c r="A429" s="2" t="s">
        <v>44</v>
      </c>
      <c r="B429" s="2" t="s">
        <v>438</v>
      </c>
      <c r="C429" s="5">
        <v>101010</v>
      </c>
      <c r="D429" s="5">
        <v>16891</v>
      </c>
      <c r="E429" s="5">
        <f t="shared" si="12"/>
        <v>117901</v>
      </c>
      <c r="F429" s="9">
        <v>167897</v>
      </c>
      <c r="G429" s="5">
        <v>18328</v>
      </c>
      <c r="H429" s="5">
        <v>25338</v>
      </c>
      <c r="I429" s="5">
        <f t="shared" si="13"/>
        <v>211563</v>
      </c>
    </row>
    <row r="430" spans="1:9" ht="25.5">
      <c r="A430" s="2" t="s">
        <v>247</v>
      </c>
      <c r="B430" s="2" t="s">
        <v>248</v>
      </c>
      <c r="C430" s="5">
        <v>85826</v>
      </c>
      <c r="D430" s="5">
        <v>10693</v>
      </c>
      <c r="E430" s="5">
        <f t="shared" si="12"/>
        <v>96519</v>
      </c>
      <c r="F430" s="9">
        <v>85139</v>
      </c>
      <c r="G430" s="5">
        <v>10052</v>
      </c>
      <c r="H430" s="5">
        <v>429343</v>
      </c>
      <c r="I430" s="5">
        <f t="shared" si="13"/>
        <v>524534</v>
      </c>
    </row>
    <row r="431" spans="1:9" ht="25.5">
      <c r="A431" s="2" t="s">
        <v>249</v>
      </c>
      <c r="B431" s="2" t="s">
        <v>71</v>
      </c>
      <c r="C431" s="5">
        <v>142405</v>
      </c>
      <c r="D431" s="5">
        <v>12962</v>
      </c>
      <c r="E431" s="5">
        <f t="shared" si="12"/>
        <v>155367</v>
      </c>
      <c r="F431" s="9">
        <v>122764</v>
      </c>
      <c r="G431" s="5">
        <v>13172</v>
      </c>
      <c r="H431" s="5">
        <v>162200</v>
      </c>
      <c r="I431" s="5">
        <f t="shared" si="13"/>
        <v>298136</v>
      </c>
    </row>
    <row r="432" spans="1:9" ht="25.5">
      <c r="A432" s="2" t="s">
        <v>254</v>
      </c>
      <c r="B432" s="2" t="s">
        <v>255</v>
      </c>
      <c r="C432" s="5">
        <v>42408</v>
      </c>
      <c r="D432" s="5">
        <v>8247</v>
      </c>
      <c r="E432" s="5">
        <f t="shared" si="12"/>
        <v>50655</v>
      </c>
      <c r="F432" s="9">
        <v>42922</v>
      </c>
      <c r="G432" s="5">
        <v>7561</v>
      </c>
      <c r="H432" s="5">
        <v>241215</v>
      </c>
      <c r="I432" s="5">
        <f t="shared" si="13"/>
        <v>291698</v>
      </c>
    </row>
    <row r="433" spans="1:9" ht="25.5">
      <c r="A433" s="2" t="s">
        <v>256</v>
      </c>
      <c r="B433" s="2" t="s">
        <v>573</v>
      </c>
      <c r="C433" s="5">
        <v>165195</v>
      </c>
      <c r="D433" s="5">
        <v>28847</v>
      </c>
      <c r="E433" s="5">
        <f t="shared" si="12"/>
        <v>194042</v>
      </c>
      <c r="F433" s="9">
        <v>189413</v>
      </c>
      <c r="G433" s="5">
        <v>9973</v>
      </c>
      <c r="H433" s="5">
        <v>440865</v>
      </c>
      <c r="I433" s="5">
        <f t="shared" si="13"/>
        <v>640251</v>
      </c>
    </row>
    <row r="434" spans="1:9" ht="25.5">
      <c r="A434" s="2" t="s">
        <v>251</v>
      </c>
      <c r="B434" s="2" t="s">
        <v>252</v>
      </c>
      <c r="C434" s="5">
        <v>60446</v>
      </c>
      <c r="D434" s="5">
        <v>12338</v>
      </c>
      <c r="E434" s="5">
        <f t="shared" si="12"/>
        <v>72784</v>
      </c>
      <c r="F434" s="9">
        <v>46255</v>
      </c>
      <c r="G434" s="5">
        <v>8882</v>
      </c>
      <c r="H434" s="5">
        <v>236831</v>
      </c>
      <c r="I434" s="5">
        <f t="shared" si="13"/>
        <v>291968</v>
      </c>
    </row>
    <row r="435" spans="1:9" ht="25.5">
      <c r="A435" s="2" t="s">
        <v>251</v>
      </c>
      <c r="B435" s="2" t="s">
        <v>253</v>
      </c>
      <c r="C435" s="5">
        <v>61263</v>
      </c>
      <c r="D435" s="5">
        <v>12844</v>
      </c>
      <c r="E435" s="5">
        <f t="shared" si="12"/>
        <v>74107</v>
      </c>
      <c r="F435" s="9">
        <v>57439</v>
      </c>
      <c r="G435" s="5">
        <v>11866</v>
      </c>
      <c r="H435" s="5">
        <v>321414</v>
      </c>
      <c r="I435" s="5">
        <f t="shared" si="13"/>
        <v>390719</v>
      </c>
    </row>
    <row r="436" spans="1:9" ht="25.5">
      <c r="A436" s="2" t="s">
        <v>13</v>
      </c>
      <c r="B436" s="2" t="s">
        <v>14</v>
      </c>
      <c r="C436" s="5">
        <v>0</v>
      </c>
      <c r="D436" s="5">
        <v>0</v>
      </c>
      <c r="E436" s="5">
        <f t="shared" si="12"/>
        <v>0</v>
      </c>
      <c r="F436" s="9">
        <v>29389</v>
      </c>
      <c r="G436" s="5">
        <v>5732</v>
      </c>
      <c r="H436" s="5">
        <v>134011</v>
      </c>
      <c r="I436" s="5">
        <f t="shared" si="13"/>
        <v>169132</v>
      </c>
    </row>
    <row r="437" spans="1:9" ht="25.5">
      <c r="A437" s="2" t="s">
        <v>13</v>
      </c>
      <c r="B437" s="2" t="s">
        <v>15</v>
      </c>
      <c r="C437" s="5">
        <v>0</v>
      </c>
      <c r="D437" s="5">
        <v>0</v>
      </c>
      <c r="E437" s="5">
        <f t="shared" si="12"/>
        <v>0</v>
      </c>
      <c r="F437" s="9">
        <v>4279</v>
      </c>
      <c r="G437" s="5">
        <v>797</v>
      </c>
      <c r="H437" s="5">
        <v>171633</v>
      </c>
      <c r="I437" s="5">
        <f t="shared" si="13"/>
        <v>176709</v>
      </c>
    </row>
    <row r="438" spans="1:9" ht="25.5">
      <c r="A438" s="2" t="s">
        <v>13</v>
      </c>
      <c r="B438" s="2" t="s">
        <v>135</v>
      </c>
      <c r="C438" s="5">
        <v>0</v>
      </c>
      <c r="D438" s="5">
        <v>0</v>
      </c>
      <c r="E438" s="5">
        <f t="shared" si="12"/>
        <v>0</v>
      </c>
      <c r="F438" s="9">
        <v>105000</v>
      </c>
      <c r="G438" s="5">
        <v>22000</v>
      </c>
      <c r="H438" s="5">
        <v>177000</v>
      </c>
      <c r="I438" s="5">
        <f t="shared" si="13"/>
        <v>304000</v>
      </c>
    </row>
    <row r="439" spans="1:9" ht="25.5">
      <c r="A439" s="2" t="s">
        <v>13</v>
      </c>
      <c r="B439" s="2" t="s">
        <v>16</v>
      </c>
      <c r="C439" s="5">
        <v>0</v>
      </c>
      <c r="D439" s="5">
        <v>0</v>
      </c>
      <c r="E439" s="5">
        <f t="shared" si="12"/>
        <v>0</v>
      </c>
      <c r="F439" s="9">
        <v>42826</v>
      </c>
      <c r="G439" s="5">
        <v>8172</v>
      </c>
      <c r="H439" s="5">
        <v>200192</v>
      </c>
      <c r="I439" s="5">
        <f t="shared" si="13"/>
        <v>251190</v>
      </c>
    </row>
    <row r="440" spans="1:9" ht="25.5">
      <c r="A440" s="2" t="s">
        <v>13</v>
      </c>
      <c r="B440" s="2" t="s">
        <v>17</v>
      </c>
      <c r="C440" s="5">
        <v>0</v>
      </c>
      <c r="D440" s="5">
        <v>0</v>
      </c>
      <c r="E440" s="5">
        <f t="shared" si="12"/>
        <v>0</v>
      </c>
      <c r="F440" s="9">
        <v>39067</v>
      </c>
      <c r="G440" s="5">
        <v>7071</v>
      </c>
      <c r="H440" s="5">
        <v>294346</v>
      </c>
      <c r="I440" s="5">
        <f t="shared" si="13"/>
        <v>340484</v>
      </c>
    </row>
    <row r="441" spans="1:9" ht="25.5">
      <c r="A441" s="2" t="s">
        <v>22</v>
      </c>
      <c r="B441" s="2" t="s">
        <v>544</v>
      </c>
      <c r="C441" s="5">
        <v>47651</v>
      </c>
      <c r="D441" s="5">
        <v>7753</v>
      </c>
      <c r="E441" s="5">
        <f t="shared" si="12"/>
        <v>55404</v>
      </c>
      <c r="F441" s="9">
        <v>42173</v>
      </c>
      <c r="G441" s="5">
        <v>7547</v>
      </c>
      <c r="H441" s="5">
        <v>128763</v>
      </c>
      <c r="I441" s="5">
        <f t="shared" si="13"/>
        <v>178483</v>
      </c>
    </row>
    <row r="442" spans="1:9" ht="25.5">
      <c r="A442" s="2" t="s">
        <v>22</v>
      </c>
      <c r="B442" s="2" t="s">
        <v>24</v>
      </c>
      <c r="C442" s="5">
        <v>53957</v>
      </c>
      <c r="D442" s="5">
        <v>9023</v>
      </c>
      <c r="E442" s="5">
        <f t="shared" si="12"/>
        <v>62980</v>
      </c>
      <c r="F442" s="9">
        <v>53753</v>
      </c>
      <c r="G442" s="5">
        <v>9475</v>
      </c>
      <c r="H442" s="5">
        <v>150000</v>
      </c>
      <c r="I442" s="5">
        <f t="shared" si="13"/>
        <v>213228</v>
      </c>
    </row>
    <row r="443" spans="1:9" ht="25.5">
      <c r="A443" s="2" t="s">
        <v>22</v>
      </c>
      <c r="B443" s="2" t="s">
        <v>23</v>
      </c>
      <c r="C443" s="5">
        <v>29115</v>
      </c>
      <c r="D443" s="5">
        <v>3999</v>
      </c>
      <c r="E443" s="5">
        <f t="shared" si="12"/>
        <v>33114</v>
      </c>
      <c r="F443" s="9">
        <v>28110</v>
      </c>
      <c r="G443" s="5">
        <v>4247</v>
      </c>
      <c r="H443" s="5">
        <v>162645</v>
      </c>
      <c r="I443" s="5">
        <f t="shared" si="13"/>
        <v>195002</v>
      </c>
    </row>
    <row r="444" spans="1:9" ht="25.5">
      <c r="A444" s="2" t="s">
        <v>22</v>
      </c>
      <c r="B444" s="2" t="s">
        <v>544</v>
      </c>
      <c r="C444" s="5">
        <v>66446</v>
      </c>
      <c r="D444" s="5">
        <v>11105</v>
      </c>
      <c r="E444" s="5">
        <f t="shared" si="12"/>
        <v>77551</v>
      </c>
      <c r="F444" s="9">
        <v>42964</v>
      </c>
      <c r="G444" s="5">
        <v>7902</v>
      </c>
      <c r="H444" s="5">
        <v>163777</v>
      </c>
      <c r="I444" s="5">
        <f t="shared" si="13"/>
        <v>214643</v>
      </c>
    </row>
    <row r="445" spans="1:9" ht="25.5">
      <c r="A445" s="2" t="s">
        <v>22</v>
      </c>
      <c r="B445" s="2" t="s">
        <v>24</v>
      </c>
      <c r="C445" s="5">
        <v>44909</v>
      </c>
      <c r="D445" s="5">
        <v>7091</v>
      </c>
      <c r="E445" s="5">
        <f t="shared" si="12"/>
        <v>52000</v>
      </c>
      <c r="F445" s="9">
        <v>46036</v>
      </c>
      <c r="G445" s="5">
        <v>7369</v>
      </c>
      <c r="H445" s="5">
        <v>187693</v>
      </c>
      <c r="I445" s="5">
        <f t="shared" si="13"/>
        <v>241098</v>
      </c>
    </row>
    <row r="446" spans="1:9" ht="25.5">
      <c r="A446" s="2" t="s">
        <v>22</v>
      </c>
      <c r="B446" s="2" t="s">
        <v>23</v>
      </c>
      <c r="C446" s="5">
        <v>45746</v>
      </c>
      <c r="D446" s="5">
        <v>6757</v>
      </c>
      <c r="E446" s="5">
        <f t="shared" si="12"/>
        <v>52503</v>
      </c>
      <c r="F446" s="9">
        <v>40861</v>
      </c>
      <c r="G446" s="5">
        <v>6755</v>
      </c>
      <c r="H446" s="5">
        <v>198725</v>
      </c>
      <c r="I446" s="5">
        <f t="shared" si="13"/>
        <v>246341</v>
      </c>
    </row>
    <row r="447" spans="1:9" ht="25.5">
      <c r="A447" s="2" t="s">
        <v>22</v>
      </c>
      <c r="B447" s="2" t="s">
        <v>544</v>
      </c>
      <c r="C447" s="5">
        <v>46616</v>
      </c>
      <c r="D447" s="5">
        <v>7526</v>
      </c>
      <c r="E447" s="5">
        <f t="shared" si="12"/>
        <v>54142</v>
      </c>
      <c r="F447" s="9">
        <v>45668</v>
      </c>
      <c r="G447" s="5">
        <v>7890</v>
      </c>
      <c r="H447" s="5">
        <v>204285</v>
      </c>
      <c r="I447" s="5">
        <f t="shared" si="13"/>
        <v>257843</v>
      </c>
    </row>
    <row r="448" spans="1:9" ht="25.5">
      <c r="A448" s="2" t="s">
        <v>22</v>
      </c>
      <c r="B448" s="2" t="s">
        <v>23</v>
      </c>
      <c r="C448" s="5">
        <v>58027</v>
      </c>
      <c r="D448" s="5">
        <v>10026</v>
      </c>
      <c r="E448" s="5">
        <f t="shared" si="12"/>
        <v>68053</v>
      </c>
      <c r="F448" s="9">
        <v>54885</v>
      </c>
      <c r="G448" s="5">
        <v>9838</v>
      </c>
      <c r="H448" s="5">
        <v>210665</v>
      </c>
      <c r="I448" s="5">
        <f t="shared" si="13"/>
        <v>275388</v>
      </c>
    </row>
    <row r="449" spans="1:9" ht="25.5">
      <c r="A449" s="2" t="s">
        <v>22</v>
      </c>
      <c r="B449" s="2" t="s">
        <v>23</v>
      </c>
      <c r="C449" s="5">
        <v>50235</v>
      </c>
      <c r="D449" s="5">
        <v>8320</v>
      </c>
      <c r="E449" s="5">
        <f t="shared" si="12"/>
        <v>58555</v>
      </c>
      <c r="F449" s="9">
        <v>47248</v>
      </c>
      <c r="G449" s="5">
        <v>12844</v>
      </c>
      <c r="H449" s="5">
        <v>213777</v>
      </c>
      <c r="I449" s="5">
        <f t="shared" si="13"/>
        <v>273869</v>
      </c>
    </row>
    <row r="450" spans="1:9" ht="25.5">
      <c r="A450" s="2" t="s">
        <v>22</v>
      </c>
      <c r="B450" s="2" t="s">
        <v>23</v>
      </c>
      <c r="C450" s="5">
        <v>51542</v>
      </c>
      <c r="D450" s="5">
        <v>8555</v>
      </c>
      <c r="E450" s="5">
        <f t="shared" si="12"/>
        <v>60097</v>
      </c>
      <c r="F450" s="9">
        <v>21392</v>
      </c>
      <c r="G450" s="5">
        <v>3951</v>
      </c>
      <c r="H450" s="5">
        <v>223283</v>
      </c>
      <c r="I450" s="5">
        <f t="shared" si="13"/>
        <v>248626</v>
      </c>
    </row>
    <row r="451" spans="1:9" ht="25.5">
      <c r="A451" s="2" t="s">
        <v>22</v>
      </c>
      <c r="B451" s="2" t="s">
        <v>24</v>
      </c>
      <c r="C451" s="5">
        <v>43692</v>
      </c>
      <c r="D451" s="5">
        <v>6913</v>
      </c>
      <c r="E451" s="5">
        <f aca="true" t="shared" si="14" ref="E451:E462">SUM(C451:D451)</f>
        <v>50605</v>
      </c>
      <c r="F451" s="9">
        <v>31269</v>
      </c>
      <c r="G451" s="5">
        <v>5527</v>
      </c>
      <c r="H451" s="5">
        <v>251586</v>
      </c>
      <c r="I451" s="5">
        <f aca="true" t="shared" si="15" ref="I451:I462">SUM(F451:H451)</f>
        <v>288382</v>
      </c>
    </row>
    <row r="452" spans="1:9" ht="25.5">
      <c r="A452" s="2" t="s">
        <v>22</v>
      </c>
      <c r="B452" s="2" t="s">
        <v>23</v>
      </c>
      <c r="C452" s="5">
        <v>51133</v>
      </c>
      <c r="D452" s="5">
        <v>8302</v>
      </c>
      <c r="E452" s="5">
        <f t="shared" si="14"/>
        <v>59435</v>
      </c>
      <c r="F452" s="9">
        <v>48475</v>
      </c>
      <c r="G452" s="5">
        <v>8814</v>
      </c>
      <c r="H452" s="5">
        <v>254524</v>
      </c>
      <c r="I452" s="5">
        <f t="shared" si="15"/>
        <v>311813</v>
      </c>
    </row>
    <row r="453" spans="1:9" ht="25.5">
      <c r="A453" s="2" t="s">
        <v>22</v>
      </c>
      <c r="B453" s="2" t="s">
        <v>23</v>
      </c>
      <c r="C453" s="5">
        <v>63475</v>
      </c>
      <c r="D453" s="5">
        <v>10397</v>
      </c>
      <c r="E453" s="5">
        <f t="shared" si="14"/>
        <v>73872</v>
      </c>
      <c r="F453" s="9">
        <v>59465</v>
      </c>
      <c r="G453" s="5">
        <v>10378</v>
      </c>
      <c r="H453" s="5">
        <v>327809</v>
      </c>
      <c r="I453" s="5">
        <f t="shared" si="15"/>
        <v>397652</v>
      </c>
    </row>
    <row r="454" spans="1:9" ht="25.5">
      <c r="A454" s="2" t="s">
        <v>22</v>
      </c>
      <c r="B454" s="2" t="s">
        <v>23</v>
      </c>
      <c r="C454" s="5">
        <v>41787</v>
      </c>
      <c r="D454" s="5">
        <v>6483</v>
      </c>
      <c r="E454" s="5">
        <f t="shared" si="14"/>
        <v>48270</v>
      </c>
      <c r="F454" s="9">
        <v>35838</v>
      </c>
      <c r="G454" s="5">
        <v>6180</v>
      </c>
      <c r="H454" s="5">
        <v>357037</v>
      </c>
      <c r="I454" s="5">
        <f t="shared" si="15"/>
        <v>399055</v>
      </c>
    </row>
    <row r="455" spans="1:9" ht="25.5">
      <c r="A455" s="2" t="s">
        <v>22</v>
      </c>
      <c r="B455" s="2" t="s">
        <v>562</v>
      </c>
      <c r="C455" s="5">
        <v>164852</v>
      </c>
      <c r="D455" s="5">
        <v>49904</v>
      </c>
      <c r="E455" s="5">
        <f t="shared" si="14"/>
        <v>214756</v>
      </c>
      <c r="F455" s="9">
        <v>167737</v>
      </c>
      <c r="G455" s="5">
        <v>59804</v>
      </c>
      <c r="H455" s="5">
        <v>385447</v>
      </c>
      <c r="I455" s="5">
        <f t="shared" si="15"/>
        <v>612988</v>
      </c>
    </row>
    <row r="456" spans="1:9" ht="25.5">
      <c r="A456" s="2" t="s">
        <v>22</v>
      </c>
      <c r="B456" s="2" t="s">
        <v>561</v>
      </c>
      <c r="C456" s="5">
        <v>186891</v>
      </c>
      <c r="D456" s="5">
        <v>40102</v>
      </c>
      <c r="E456" s="5">
        <f t="shared" si="14"/>
        <v>226993</v>
      </c>
      <c r="F456" s="9">
        <v>190162</v>
      </c>
      <c r="G456" s="5">
        <v>59804</v>
      </c>
      <c r="H456" s="5">
        <v>402405</v>
      </c>
      <c r="I456" s="5">
        <f t="shared" si="15"/>
        <v>652371</v>
      </c>
    </row>
    <row r="457" spans="1:9" ht="25.5">
      <c r="A457" s="2" t="s">
        <v>22</v>
      </c>
      <c r="B457" s="2" t="s">
        <v>23</v>
      </c>
      <c r="C457" s="5">
        <v>51956</v>
      </c>
      <c r="D457" s="5">
        <v>8510</v>
      </c>
      <c r="E457" s="5">
        <f t="shared" si="14"/>
        <v>60466</v>
      </c>
      <c r="F457" s="9">
        <v>40959</v>
      </c>
      <c r="G457" s="5">
        <v>7501</v>
      </c>
      <c r="H457" s="5">
        <v>435751</v>
      </c>
      <c r="I457" s="5">
        <f t="shared" si="15"/>
        <v>484211</v>
      </c>
    </row>
    <row r="458" spans="1:9" ht="25.5">
      <c r="A458" s="2" t="s">
        <v>25</v>
      </c>
      <c r="B458" s="2" t="s">
        <v>156</v>
      </c>
      <c r="C458" s="5">
        <v>126900</v>
      </c>
      <c r="D458" s="5">
        <v>27100</v>
      </c>
      <c r="E458" s="5">
        <f t="shared" si="14"/>
        <v>154000</v>
      </c>
      <c r="F458" s="9">
        <v>142700</v>
      </c>
      <c r="G458" s="5">
        <v>1042100</v>
      </c>
      <c r="H458" s="5">
        <v>17000</v>
      </c>
      <c r="I458" s="5">
        <f t="shared" si="15"/>
        <v>1201800</v>
      </c>
    </row>
    <row r="459" spans="1:9" ht="25.5">
      <c r="A459" s="2" t="s">
        <v>25</v>
      </c>
      <c r="B459" s="2" t="s">
        <v>156</v>
      </c>
      <c r="C459" s="5">
        <v>175800</v>
      </c>
      <c r="D459" s="5">
        <v>37600</v>
      </c>
      <c r="E459" s="5">
        <f t="shared" si="14"/>
        <v>213400</v>
      </c>
      <c r="F459" s="9">
        <v>198900</v>
      </c>
      <c r="G459" s="5">
        <v>1046800</v>
      </c>
      <c r="H459" s="5">
        <v>23000</v>
      </c>
      <c r="I459" s="5">
        <f t="shared" si="15"/>
        <v>1268700</v>
      </c>
    </row>
    <row r="460" spans="1:9" ht="25.5">
      <c r="A460" s="2" t="s">
        <v>26</v>
      </c>
      <c r="B460" s="2" t="s">
        <v>413</v>
      </c>
      <c r="C460" s="5">
        <v>90810</v>
      </c>
      <c r="D460" s="5">
        <v>10330</v>
      </c>
      <c r="E460" s="5">
        <f t="shared" si="14"/>
        <v>101140</v>
      </c>
      <c r="F460" s="9">
        <v>67736</v>
      </c>
      <c r="G460" s="5">
        <v>10332</v>
      </c>
      <c r="H460" s="5">
        <v>150000</v>
      </c>
      <c r="I460" s="5">
        <f t="shared" si="15"/>
        <v>228068</v>
      </c>
    </row>
    <row r="461" spans="1:9" ht="25.5">
      <c r="A461" s="2" t="s">
        <v>27</v>
      </c>
      <c r="B461" s="2" t="s">
        <v>29</v>
      </c>
      <c r="C461" s="5">
        <v>60857</v>
      </c>
      <c r="D461" s="5">
        <v>14387</v>
      </c>
      <c r="E461" s="5">
        <f t="shared" si="14"/>
        <v>75244</v>
      </c>
      <c r="F461" s="9">
        <v>61531</v>
      </c>
      <c r="G461" s="5">
        <v>14838</v>
      </c>
      <c r="H461" s="5">
        <v>102488</v>
      </c>
      <c r="I461" s="5">
        <f t="shared" si="15"/>
        <v>178857</v>
      </c>
    </row>
    <row r="462" spans="1:9" ht="25.5">
      <c r="A462" s="2" t="s">
        <v>33</v>
      </c>
      <c r="B462" s="2" t="s">
        <v>568</v>
      </c>
      <c r="C462" s="5">
        <v>165626</v>
      </c>
      <c r="D462" s="5">
        <v>16000</v>
      </c>
      <c r="E462" s="5">
        <f t="shared" si="14"/>
        <v>181626</v>
      </c>
      <c r="F462" s="9">
        <v>115201</v>
      </c>
      <c r="G462" s="5">
        <v>10056</v>
      </c>
      <c r="H462" s="5">
        <v>255000</v>
      </c>
      <c r="I462" s="5">
        <f t="shared" si="15"/>
        <v>380257</v>
      </c>
    </row>
    <row r="464" spans="1:9" ht="25.5">
      <c r="A464" s="2" t="s">
        <v>219</v>
      </c>
      <c r="B464" s="4" t="s">
        <v>561</v>
      </c>
      <c r="C464" s="6">
        <v>178937</v>
      </c>
      <c r="D464" s="5">
        <v>29525</v>
      </c>
      <c r="E464" s="5">
        <f aca="true" t="shared" si="16" ref="E464:E527">SUM(C464:D464)</f>
        <v>208462</v>
      </c>
      <c r="F464" s="10">
        <v>30642</v>
      </c>
      <c r="G464" s="5">
        <v>5601</v>
      </c>
      <c r="I464" s="5">
        <f aca="true" t="shared" si="17" ref="I464:I527">SUM(F464:H464)</f>
        <v>36243</v>
      </c>
    </row>
    <row r="465" spans="1:9" ht="25.5">
      <c r="A465" s="2" t="s">
        <v>219</v>
      </c>
      <c r="B465" s="4" t="s">
        <v>561</v>
      </c>
      <c r="C465" s="6">
        <v>267228</v>
      </c>
      <c r="D465" s="5">
        <v>32974</v>
      </c>
      <c r="E465" s="5">
        <f t="shared" si="16"/>
        <v>300202</v>
      </c>
      <c r="F465" s="10">
        <v>33566</v>
      </c>
      <c r="G465" s="5">
        <v>6211</v>
      </c>
      <c r="I465" s="5">
        <f t="shared" si="17"/>
        <v>39777</v>
      </c>
    </row>
    <row r="466" spans="1:9" ht="25.5">
      <c r="A466" s="2" t="s">
        <v>219</v>
      </c>
      <c r="B466" s="4" t="s">
        <v>556</v>
      </c>
      <c r="C466" s="6">
        <v>130723.66</v>
      </c>
      <c r="D466" s="5">
        <v>24371.4</v>
      </c>
      <c r="E466" s="5">
        <f t="shared" si="16"/>
        <v>155095.06</v>
      </c>
      <c r="F466" s="10">
        <v>130935.69</v>
      </c>
      <c r="G466" s="6">
        <v>27336.36</v>
      </c>
      <c r="I466" s="5">
        <f t="shared" si="17"/>
        <v>158272.05</v>
      </c>
    </row>
    <row r="467" spans="1:9" ht="25.5">
      <c r="A467" s="2" t="s">
        <v>219</v>
      </c>
      <c r="B467" s="4" t="s">
        <v>556</v>
      </c>
      <c r="C467" s="6">
        <v>137507.11</v>
      </c>
      <c r="D467" s="5">
        <v>22240.68</v>
      </c>
      <c r="E467" s="5">
        <f t="shared" si="16"/>
        <v>159747.78999999998</v>
      </c>
      <c r="F467" s="10">
        <v>130656.91</v>
      </c>
      <c r="G467" s="6">
        <v>28063.56</v>
      </c>
      <c r="I467" s="5">
        <f t="shared" si="17"/>
        <v>158720.47</v>
      </c>
    </row>
    <row r="468" spans="1:9" ht="25.5">
      <c r="A468" s="2" t="s">
        <v>219</v>
      </c>
      <c r="B468" s="4" t="s">
        <v>556</v>
      </c>
      <c r="C468" s="6">
        <v>132362.19</v>
      </c>
      <c r="D468" s="5">
        <v>23803.68</v>
      </c>
      <c r="E468" s="5">
        <f t="shared" si="16"/>
        <v>156165.87</v>
      </c>
      <c r="F468" s="10">
        <v>132559.47</v>
      </c>
      <c r="G468" s="6">
        <v>26739</v>
      </c>
      <c r="I468" s="5">
        <f t="shared" si="17"/>
        <v>159298.47</v>
      </c>
    </row>
    <row r="469" spans="1:9" ht="25.5">
      <c r="A469" s="2" t="s">
        <v>219</v>
      </c>
      <c r="B469" s="4" t="s">
        <v>556</v>
      </c>
      <c r="C469" s="6">
        <v>133702.49</v>
      </c>
      <c r="D469" s="5">
        <v>22708.8</v>
      </c>
      <c r="E469" s="5">
        <f t="shared" si="16"/>
        <v>156411.28999999998</v>
      </c>
      <c r="F469" s="10">
        <v>132559.52</v>
      </c>
      <c r="G469" s="6">
        <v>26739</v>
      </c>
      <c r="I469" s="5">
        <f t="shared" si="17"/>
        <v>159298.52</v>
      </c>
    </row>
    <row r="470" spans="1:9" ht="25.5">
      <c r="A470" s="2" t="s">
        <v>219</v>
      </c>
      <c r="B470" s="4" t="s">
        <v>556</v>
      </c>
      <c r="C470" s="6">
        <v>120674.89</v>
      </c>
      <c r="D470" s="5">
        <v>20391.84</v>
      </c>
      <c r="E470" s="5">
        <f t="shared" si="16"/>
        <v>141066.73</v>
      </c>
      <c r="F470" s="10">
        <v>135609.99</v>
      </c>
      <c r="G470" s="6">
        <v>23983.44</v>
      </c>
      <c r="I470" s="5">
        <f t="shared" si="17"/>
        <v>159593.43</v>
      </c>
    </row>
    <row r="471" spans="1:9" ht="25.5">
      <c r="A471" s="2" t="s">
        <v>219</v>
      </c>
      <c r="B471" s="4" t="s">
        <v>556</v>
      </c>
      <c r="C471" s="6">
        <v>141629.96</v>
      </c>
      <c r="D471" s="5">
        <v>23939.52</v>
      </c>
      <c r="E471" s="5">
        <f t="shared" si="16"/>
        <v>165569.47999999998</v>
      </c>
      <c r="F471" s="10">
        <v>130641.9</v>
      </c>
      <c r="G471" s="6">
        <v>28968.84</v>
      </c>
      <c r="I471" s="5">
        <f t="shared" si="17"/>
        <v>159610.74</v>
      </c>
    </row>
    <row r="472" spans="1:9" ht="25.5">
      <c r="A472" s="2" t="s">
        <v>219</v>
      </c>
      <c r="B472" s="4" t="s">
        <v>556</v>
      </c>
      <c r="C472" s="6">
        <v>132080.4</v>
      </c>
      <c r="D472" s="5">
        <v>23922.72</v>
      </c>
      <c r="E472" s="5">
        <f t="shared" si="16"/>
        <v>156003.12</v>
      </c>
      <c r="F472" s="10">
        <v>132742.84</v>
      </c>
      <c r="G472" s="6">
        <v>26919</v>
      </c>
      <c r="I472" s="5">
        <f t="shared" si="17"/>
        <v>159661.84</v>
      </c>
    </row>
    <row r="473" spans="1:9" ht="25.5">
      <c r="A473" s="2" t="s">
        <v>219</v>
      </c>
      <c r="B473" s="4" t="s">
        <v>556</v>
      </c>
      <c r="C473" s="6">
        <v>137233.37</v>
      </c>
      <c r="D473" s="5">
        <v>24030.48</v>
      </c>
      <c r="E473" s="5">
        <f t="shared" si="16"/>
        <v>161263.85</v>
      </c>
      <c r="F473" s="10">
        <v>133853.91</v>
      </c>
      <c r="G473" s="6">
        <v>25921.8</v>
      </c>
      <c r="I473" s="5">
        <f t="shared" si="17"/>
        <v>159775.71</v>
      </c>
    </row>
    <row r="474" spans="1:9" ht="25.5">
      <c r="A474" s="2" t="s">
        <v>219</v>
      </c>
      <c r="B474" s="4" t="s">
        <v>556</v>
      </c>
      <c r="C474" s="6">
        <v>124387.1</v>
      </c>
      <c r="D474" s="5">
        <v>22860.84</v>
      </c>
      <c r="E474" s="5">
        <f t="shared" si="16"/>
        <v>147247.94</v>
      </c>
      <c r="F474" s="10">
        <v>134340.66</v>
      </c>
      <c r="G474" s="6">
        <v>25696.8</v>
      </c>
      <c r="I474" s="5">
        <f t="shared" si="17"/>
        <v>160037.46</v>
      </c>
    </row>
    <row r="475" spans="1:9" ht="25.5">
      <c r="A475" s="2" t="s">
        <v>219</v>
      </c>
      <c r="B475" s="4" t="s">
        <v>556</v>
      </c>
      <c r="C475" s="6">
        <v>125404.66</v>
      </c>
      <c r="D475" s="5">
        <v>22538.4</v>
      </c>
      <c r="E475" s="5">
        <f t="shared" si="16"/>
        <v>147943.06</v>
      </c>
      <c r="F475" s="10">
        <v>133328.72</v>
      </c>
      <c r="G475" s="6">
        <v>27018</v>
      </c>
      <c r="I475" s="5">
        <f t="shared" si="17"/>
        <v>160346.72</v>
      </c>
    </row>
    <row r="476" spans="1:9" ht="25.5">
      <c r="A476" s="2" t="s">
        <v>219</v>
      </c>
      <c r="B476" s="4" t="s">
        <v>556</v>
      </c>
      <c r="C476" s="6">
        <v>135335.07</v>
      </c>
      <c r="D476" s="5">
        <v>24531.36</v>
      </c>
      <c r="E476" s="5">
        <f t="shared" si="16"/>
        <v>159866.43</v>
      </c>
      <c r="F476" s="10">
        <v>133245.69</v>
      </c>
      <c r="G476" s="6">
        <v>27516.36</v>
      </c>
      <c r="I476" s="5">
        <f t="shared" si="17"/>
        <v>160762.05</v>
      </c>
    </row>
    <row r="477" spans="1:9" ht="25.5">
      <c r="A477" s="2" t="s">
        <v>219</v>
      </c>
      <c r="B477" s="4" t="s">
        <v>556</v>
      </c>
      <c r="C477" s="6">
        <v>134359.43</v>
      </c>
      <c r="D477" s="5">
        <v>24485.76</v>
      </c>
      <c r="E477" s="5">
        <f t="shared" si="16"/>
        <v>158845.19</v>
      </c>
      <c r="F477" s="10">
        <v>134013.92</v>
      </c>
      <c r="G477" s="6">
        <v>27516.36</v>
      </c>
      <c r="I477" s="5">
        <f t="shared" si="17"/>
        <v>161530.28000000003</v>
      </c>
    </row>
    <row r="478" spans="1:9" ht="25.5">
      <c r="A478" s="2" t="s">
        <v>219</v>
      </c>
      <c r="B478" s="4" t="s">
        <v>556</v>
      </c>
      <c r="C478" s="6">
        <v>135157.66</v>
      </c>
      <c r="D478" s="5">
        <v>24371.4</v>
      </c>
      <c r="E478" s="5">
        <f t="shared" si="16"/>
        <v>159529.06</v>
      </c>
      <c r="F478" s="10">
        <v>134822.7</v>
      </c>
      <c r="G478" s="6">
        <v>27336.36</v>
      </c>
      <c r="I478" s="5">
        <f t="shared" si="17"/>
        <v>162159.06</v>
      </c>
    </row>
    <row r="479" spans="1:9" ht="25.5">
      <c r="A479" s="2" t="s">
        <v>219</v>
      </c>
      <c r="B479" s="4" t="s">
        <v>556</v>
      </c>
      <c r="C479" s="6">
        <v>135654.5</v>
      </c>
      <c r="D479" s="5">
        <v>24777.24</v>
      </c>
      <c r="E479" s="5">
        <f t="shared" si="16"/>
        <v>160431.74</v>
      </c>
      <c r="F479" s="10">
        <v>134757.07</v>
      </c>
      <c r="G479" s="6">
        <v>27830.64</v>
      </c>
      <c r="I479" s="5">
        <f t="shared" si="17"/>
        <v>162587.71000000002</v>
      </c>
    </row>
    <row r="480" spans="1:9" ht="25.5">
      <c r="A480" s="2" t="s">
        <v>219</v>
      </c>
      <c r="B480" s="4" t="s">
        <v>556</v>
      </c>
      <c r="C480" s="6">
        <v>135367.29</v>
      </c>
      <c r="D480" s="5">
        <v>24904.56</v>
      </c>
      <c r="E480" s="5">
        <f t="shared" si="16"/>
        <v>160271.85</v>
      </c>
      <c r="F480" s="10">
        <v>134803.26</v>
      </c>
      <c r="G480" s="6">
        <v>27973.68</v>
      </c>
      <c r="I480" s="5">
        <f t="shared" si="17"/>
        <v>162776.94</v>
      </c>
    </row>
    <row r="481" spans="1:9" ht="25.5">
      <c r="A481" s="2" t="s">
        <v>219</v>
      </c>
      <c r="B481" s="4" t="s">
        <v>556</v>
      </c>
      <c r="C481" s="6">
        <v>135549.3</v>
      </c>
      <c r="D481" s="5">
        <v>24934.32</v>
      </c>
      <c r="E481" s="5">
        <f t="shared" si="16"/>
        <v>160483.62</v>
      </c>
      <c r="F481" s="10">
        <v>136052.85</v>
      </c>
      <c r="G481" s="6">
        <v>28016.88</v>
      </c>
      <c r="I481" s="5">
        <f t="shared" si="17"/>
        <v>164069.73</v>
      </c>
    </row>
    <row r="482" spans="1:9" ht="25.5">
      <c r="A482" s="2" t="s">
        <v>219</v>
      </c>
      <c r="B482" s="4" t="s">
        <v>556</v>
      </c>
      <c r="C482" s="6">
        <v>145071.64</v>
      </c>
      <c r="D482" s="5">
        <v>24568.32</v>
      </c>
      <c r="E482" s="5">
        <f t="shared" si="16"/>
        <v>169639.96000000002</v>
      </c>
      <c r="F482" s="10">
        <v>133937.43</v>
      </c>
      <c r="G482" s="6">
        <v>30270.36</v>
      </c>
      <c r="I482" s="5">
        <f t="shared" si="17"/>
        <v>164207.78999999998</v>
      </c>
    </row>
    <row r="483" spans="1:9" ht="25.5">
      <c r="A483" s="2" t="s">
        <v>219</v>
      </c>
      <c r="B483" s="4" t="s">
        <v>556</v>
      </c>
      <c r="C483" s="6">
        <v>138218.62</v>
      </c>
      <c r="D483" s="5">
        <v>25239.6</v>
      </c>
      <c r="E483" s="5">
        <f t="shared" si="16"/>
        <v>163458.22</v>
      </c>
      <c r="F483" s="10">
        <v>136399.91</v>
      </c>
      <c r="G483" s="6">
        <v>28522.08</v>
      </c>
      <c r="I483" s="5">
        <f t="shared" si="17"/>
        <v>164921.99</v>
      </c>
    </row>
    <row r="484" spans="1:9" ht="25.5">
      <c r="A484" s="2" t="s">
        <v>219</v>
      </c>
      <c r="B484" s="4" t="s">
        <v>556</v>
      </c>
      <c r="C484" s="6">
        <v>132109.12</v>
      </c>
      <c r="D484" s="5">
        <v>24286.44</v>
      </c>
      <c r="E484" s="5">
        <f t="shared" si="16"/>
        <v>156395.56</v>
      </c>
      <c r="F484" s="10">
        <v>137279.18</v>
      </c>
      <c r="G484" s="6">
        <v>29007.24</v>
      </c>
      <c r="I484" s="5">
        <f t="shared" si="17"/>
        <v>166286.41999999998</v>
      </c>
    </row>
    <row r="485" spans="1:9" ht="25.5">
      <c r="A485" s="2" t="s">
        <v>219</v>
      </c>
      <c r="B485" s="4" t="s">
        <v>556</v>
      </c>
      <c r="C485" s="6">
        <v>135968.25</v>
      </c>
      <c r="D485" s="5">
        <v>24560.64</v>
      </c>
      <c r="E485" s="5">
        <f t="shared" si="16"/>
        <v>160528.89</v>
      </c>
      <c r="F485" s="10">
        <v>139966.43</v>
      </c>
      <c r="G485" s="6">
        <v>28631.88</v>
      </c>
      <c r="I485" s="5">
        <f t="shared" si="17"/>
        <v>168598.31</v>
      </c>
    </row>
    <row r="486" spans="1:9" ht="25.5">
      <c r="A486" s="2" t="s">
        <v>219</v>
      </c>
      <c r="B486" s="4" t="s">
        <v>556</v>
      </c>
      <c r="C486" s="6">
        <v>140038.2</v>
      </c>
      <c r="D486" s="5">
        <v>25427.16</v>
      </c>
      <c r="E486" s="5">
        <f t="shared" si="16"/>
        <v>165465.36000000002</v>
      </c>
      <c r="F486" s="10">
        <v>140343.85</v>
      </c>
      <c r="G486" s="6">
        <v>28627.92</v>
      </c>
      <c r="I486" s="5">
        <f t="shared" si="17"/>
        <v>168971.77000000002</v>
      </c>
    </row>
    <row r="487" spans="1:9" ht="25.5">
      <c r="A487" s="2" t="s">
        <v>219</v>
      </c>
      <c r="B487" s="4" t="s">
        <v>556</v>
      </c>
      <c r="C487" s="6">
        <v>137646.56</v>
      </c>
      <c r="D487" s="5">
        <v>24727.56</v>
      </c>
      <c r="E487" s="5">
        <f t="shared" si="16"/>
        <v>162374.12</v>
      </c>
      <c r="F487" s="10">
        <v>140509.45</v>
      </c>
      <c r="G487" s="6">
        <v>28588.68</v>
      </c>
      <c r="I487" s="5">
        <f t="shared" si="17"/>
        <v>169098.13</v>
      </c>
    </row>
    <row r="488" spans="1:9" ht="25.5">
      <c r="A488" s="2" t="s">
        <v>219</v>
      </c>
      <c r="B488" s="4" t="s">
        <v>556</v>
      </c>
      <c r="C488" s="6">
        <v>22085</v>
      </c>
      <c r="D488" s="5">
        <v>152.94</v>
      </c>
      <c r="E488" s="5">
        <f t="shared" si="16"/>
        <v>22237.94</v>
      </c>
      <c r="F488" s="10">
        <v>134507.6</v>
      </c>
      <c r="G488" s="6">
        <v>34759.8</v>
      </c>
      <c r="I488" s="5">
        <f t="shared" si="17"/>
        <v>169267.40000000002</v>
      </c>
    </row>
    <row r="489" spans="1:9" ht="25.5">
      <c r="A489" s="2" t="s">
        <v>219</v>
      </c>
      <c r="B489" s="4" t="s">
        <v>556</v>
      </c>
      <c r="C489" s="6">
        <v>142936.39</v>
      </c>
      <c r="D489" s="5">
        <v>26192.04</v>
      </c>
      <c r="E489" s="5">
        <f t="shared" si="16"/>
        <v>169128.43000000002</v>
      </c>
      <c r="F489" s="10">
        <v>140278.93</v>
      </c>
      <c r="G489" s="6">
        <v>29422.44</v>
      </c>
      <c r="I489" s="5">
        <f t="shared" si="17"/>
        <v>169701.37</v>
      </c>
    </row>
    <row r="490" spans="1:9" ht="25.5">
      <c r="A490" s="2" t="s">
        <v>219</v>
      </c>
      <c r="B490" s="4" t="s">
        <v>556</v>
      </c>
      <c r="C490" s="6">
        <v>135910.98</v>
      </c>
      <c r="D490" s="5">
        <v>24884.04</v>
      </c>
      <c r="E490" s="5">
        <f t="shared" si="16"/>
        <v>160795.02000000002</v>
      </c>
      <c r="F490" s="10">
        <v>142151.84</v>
      </c>
      <c r="G490" s="6">
        <v>27964.92</v>
      </c>
      <c r="I490" s="5">
        <f t="shared" si="17"/>
        <v>170116.76</v>
      </c>
    </row>
    <row r="491" spans="1:9" ht="25.5">
      <c r="A491" s="2" t="s">
        <v>219</v>
      </c>
      <c r="B491" s="4" t="s">
        <v>556</v>
      </c>
      <c r="C491" s="6">
        <v>139275.01</v>
      </c>
      <c r="D491" s="5">
        <v>25009.44</v>
      </c>
      <c r="E491" s="5">
        <f t="shared" si="16"/>
        <v>164284.45</v>
      </c>
      <c r="F491" s="10">
        <v>142043.5</v>
      </c>
      <c r="G491" s="6">
        <v>28094.04</v>
      </c>
      <c r="I491" s="5">
        <f t="shared" si="17"/>
        <v>170137.54</v>
      </c>
    </row>
    <row r="492" spans="1:9" ht="25.5">
      <c r="A492" s="2" t="s">
        <v>219</v>
      </c>
      <c r="B492" s="4" t="s">
        <v>556</v>
      </c>
      <c r="C492" s="6">
        <v>111157.72</v>
      </c>
      <c r="D492" s="5">
        <v>16686</v>
      </c>
      <c r="E492" s="5">
        <f t="shared" si="16"/>
        <v>127843.72</v>
      </c>
      <c r="F492" s="10">
        <v>143921.62</v>
      </c>
      <c r="G492" s="6">
        <v>26353.92</v>
      </c>
      <c r="I492" s="5">
        <f t="shared" si="17"/>
        <v>170275.53999999998</v>
      </c>
    </row>
    <row r="493" spans="1:9" ht="25.5">
      <c r="A493" s="2" t="s">
        <v>219</v>
      </c>
      <c r="B493" s="4" t="s">
        <v>556</v>
      </c>
      <c r="C493" s="6">
        <v>144364.59</v>
      </c>
      <c r="D493" s="5">
        <v>26273.28</v>
      </c>
      <c r="E493" s="5">
        <f t="shared" si="16"/>
        <v>170637.87</v>
      </c>
      <c r="F493" s="10">
        <v>140686.06</v>
      </c>
      <c r="G493" s="6">
        <v>30376.92</v>
      </c>
      <c r="I493" s="5">
        <f t="shared" si="17"/>
        <v>171062.97999999998</v>
      </c>
    </row>
    <row r="494" spans="1:9" ht="25.5">
      <c r="A494" s="2" t="s">
        <v>219</v>
      </c>
      <c r="B494" s="4" t="s">
        <v>556</v>
      </c>
      <c r="C494" s="6">
        <v>140114.56</v>
      </c>
      <c r="D494" s="5">
        <v>25375.44</v>
      </c>
      <c r="E494" s="5">
        <f t="shared" si="16"/>
        <v>165490</v>
      </c>
      <c r="F494" s="10">
        <v>142846.16</v>
      </c>
      <c r="G494" s="6">
        <v>29297.64</v>
      </c>
      <c r="I494" s="5">
        <f t="shared" si="17"/>
        <v>172143.8</v>
      </c>
    </row>
    <row r="495" spans="1:9" ht="25.5">
      <c r="A495" s="2" t="s">
        <v>219</v>
      </c>
      <c r="B495" s="4" t="s">
        <v>556</v>
      </c>
      <c r="C495" s="6">
        <v>141389.15</v>
      </c>
      <c r="D495" s="5">
        <v>25989.12</v>
      </c>
      <c r="E495" s="5">
        <f t="shared" si="16"/>
        <v>167378.27</v>
      </c>
      <c r="F495" s="10">
        <v>145781.87</v>
      </c>
      <c r="G495" s="6">
        <v>30139.56</v>
      </c>
      <c r="I495" s="5">
        <f t="shared" si="17"/>
        <v>175921.43</v>
      </c>
    </row>
    <row r="496" spans="1:9" ht="25.5">
      <c r="A496" s="2" t="s">
        <v>219</v>
      </c>
      <c r="B496" s="4" t="s">
        <v>556</v>
      </c>
      <c r="C496" s="6">
        <v>143476.18</v>
      </c>
      <c r="D496" s="5">
        <v>27379.44</v>
      </c>
      <c r="E496" s="5">
        <f t="shared" si="16"/>
        <v>170855.62</v>
      </c>
      <c r="F496" s="10">
        <v>146195.98</v>
      </c>
      <c r="G496" s="6">
        <v>30750.84</v>
      </c>
      <c r="I496" s="5">
        <f t="shared" si="17"/>
        <v>176946.82</v>
      </c>
    </row>
    <row r="497" spans="1:9" ht="25.5">
      <c r="A497" s="2" t="s">
        <v>219</v>
      </c>
      <c r="B497" s="4" t="s">
        <v>556</v>
      </c>
      <c r="C497" s="6">
        <v>150517.46</v>
      </c>
      <c r="D497" s="5">
        <v>27476.76</v>
      </c>
      <c r="E497" s="5">
        <f t="shared" si="16"/>
        <v>177994.22</v>
      </c>
      <c r="F497" s="10">
        <v>147384.02</v>
      </c>
      <c r="G497" s="6">
        <v>30864.6</v>
      </c>
      <c r="I497" s="5">
        <f t="shared" si="17"/>
        <v>178248.62</v>
      </c>
    </row>
    <row r="498" spans="1:9" ht="25.5">
      <c r="A498" s="2" t="s">
        <v>219</v>
      </c>
      <c r="B498" s="4" t="s">
        <v>556</v>
      </c>
      <c r="C498" s="6">
        <v>120659.97</v>
      </c>
      <c r="D498" s="5">
        <v>16686</v>
      </c>
      <c r="E498" s="5">
        <f t="shared" si="16"/>
        <v>137345.97</v>
      </c>
      <c r="F498" s="10">
        <v>149646.56</v>
      </c>
      <c r="G498" s="6">
        <v>29466.96</v>
      </c>
      <c r="I498" s="5">
        <f t="shared" si="17"/>
        <v>179113.52</v>
      </c>
    </row>
    <row r="499" spans="1:9" ht="25.5">
      <c r="A499" s="2" t="s">
        <v>219</v>
      </c>
      <c r="B499" s="4" t="s">
        <v>556</v>
      </c>
      <c r="C499" s="6">
        <v>150151.51</v>
      </c>
      <c r="D499" s="5">
        <v>27374.64</v>
      </c>
      <c r="E499" s="5">
        <f t="shared" si="16"/>
        <v>177526.15000000002</v>
      </c>
      <c r="F499" s="10">
        <v>148438.67</v>
      </c>
      <c r="G499" s="6">
        <v>30750.84</v>
      </c>
      <c r="I499" s="5">
        <f t="shared" si="17"/>
        <v>179189.51</v>
      </c>
    </row>
    <row r="500" spans="1:9" ht="25.5">
      <c r="A500" s="2" t="s">
        <v>219</v>
      </c>
      <c r="B500" s="4" t="s">
        <v>556</v>
      </c>
      <c r="C500" s="6">
        <v>148870.24</v>
      </c>
      <c r="D500" s="5">
        <v>27155.88</v>
      </c>
      <c r="E500" s="5">
        <f t="shared" si="16"/>
        <v>176026.12</v>
      </c>
      <c r="F500" s="10">
        <v>148731.26</v>
      </c>
      <c r="G500" s="6">
        <v>30505.32</v>
      </c>
      <c r="I500" s="5">
        <f t="shared" si="17"/>
        <v>179236.58000000002</v>
      </c>
    </row>
    <row r="501" spans="1:9" ht="25.5">
      <c r="A501" s="2" t="s">
        <v>219</v>
      </c>
      <c r="B501" s="4" t="s">
        <v>556</v>
      </c>
      <c r="C501" s="6">
        <v>148109.54</v>
      </c>
      <c r="D501" s="5">
        <v>27476.76</v>
      </c>
      <c r="E501" s="5">
        <f t="shared" si="16"/>
        <v>175586.30000000002</v>
      </c>
      <c r="F501" s="10">
        <v>148641.31</v>
      </c>
      <c r="G501" s="6">
        <v>30864.6</v>
      </c>
      <c r="I501" s="5">
        <f t="shared" si="17"/>
        <v>179505.91</v>
      </c>
    </row>
    <row r="502" spans="1:9" ht="25.5">
      <c r="A502" s="2" t="s">
        <v>219</v>
      </c>
      <c r="B502" s="4" t="s">
        <v>556</v>
      </c>
      <c r="C502" s="6">
        <v>148687.98</v>
      </c>
      <c r="D502" s="5">
        <v>27684.84</v>
      </c>
      <c r="E502" s="5">
        <f t="shared" si="16"/>
        <v>176372.82</v>
      </c>
      <c r="F502" s="10">
        <v>149524.6</v>
      </c>
      <c r="G502" s="6">
        <v>31058.76</v>
      </c>
      <c r="I502" s="5">
        <f t="shared" si="17"/>
        <v>180583.36000000002</v>
      </c>
    </row>
    <row r="503" spans="1:9" ht="25.5">
      <c r="A503" s="2" t="s">
        <v>219</v>
      </c>
      <c r="B503" s="4" t="s">
        <v>556</v>
      </c>
      <c r="C503" s="6">
        <v>150234.66</v>
      </c>
      <c r="D503" s="5">
        <v>27476.76</v>
      </c>
      <c r="E503" s="5">
        <f t="shared" si="16"/>
        <v>177711.42</v>
      </c>
      <c r="F503" s="10">
        <v>150116.94</v>
      </c>
      <c r="G503" s="6">
        <v>30864.6</v>
      </c>
      <c r="I503" s="5">
        <f t="shared" si="17"/>
        <v>180981.54</v>
      </c>
    </row>
    <row r="504" spans="1:9" ht="25.5">
      <c r="A504" s="2" t="s">
        <v>219</v>
      </c>
      <c r="B504" s="4" t="s">
        <v>556</v>
      </c>
      <c r="C504" s="6">
        <v>151038.55</v>
      </c>
      <c r="D504" s="5">
        <v>27476.76</v>
      </c>
      <c r="E504" s="5">
        <f t="shared" si="16"/>
        <v>178515.31</v>
      </c>
      <c r="F504" s="10">
        <v>150264.62</v>
      </c>
      <c r="G504" s="6">
        <v>30864.6</v>
      </c>
      <c r="I504" s="5">
        <f t="shared" si="17"/>
        <v>181129.22</v>
      </c>
    </row>
    <row r="505" spans="1:9" ht="25.5">
      <c r="A505" s="2" t="s">
        <v>219</v>
      </c>
      <c r="B505" s="4" t="s">
        <v>556</v>
      </c>
      <c r="C505" s="6">
        <v>152952.86</v>
      </c>
      <c r="D505" s="5">
        <v>28557.24</v>
      </c>
      <c r="E505" s="5">
        <f t="shared" si="16"/>
        <v>181510.09999999998</v>
      </c>
      <c r="F505" s="10">
        <v>151181.93</v>
      </c>
      <c r="G505" s="6">
        <v>32079.24</v>
      </c>
      <c r="I505" s="5">
        <f t="shared" si="17"/>
        <v>183261.16999999998</v>
      </c>
    </row>
    <row r="506" spans="1:9" ht="25.5">
      <c r="A506" s="2" t="s">
        <v>219</v>
      </c>
      <c r="B506" s="4" t="s">
        <v>556</v>
      </c>
      <c r="C506" s="6">
        <v>147053.37</v>
      </c>
      <c r="D506" s="5">
        <v>26943.24</v>
      </c>
      <c r="E506" s="5">
        <f t="shared" si="16"/>
        <v>173996.61</v>
      </c>
      <c r="F506" s="10">
        <v>152559.97</v>
      </c>
      <c r="G506" s="6">
        <v>31699.32</v>
      </c>
      <c r="I506" s="5">
        <f t="shared" si="17"/>
        <v>184259.29</v>
      </c>
    </row>
    <row r="507" spans="1:9" ht="25.5">
      <c r="A507" s="2" t="s">
        <v>219</v>
      </c>
      <c r="B507" s="4" t="s">
        <v>556</v>
      </c>
      <c r="C507" s="6">
        <v>149130.07</v>
      </c>
      <c r="D507" s="5">
        <v>27363.84</v>
      </c>
      <c r="E507" s="5">
        <f t="shared" si="16"/>
        <v>176493.91</v>
      </c>
      <c r="F507" s="10">
        <v>152582.81</v>
      </c>
      <c r="G507" s="6">
        <v>31771.68</v>
      </c>
      <c r="I507" s="5">
        <f t="shared" si="17"/>
        <v>184354.49</v>
      </c>
    </row>
    <row r="508" spans="1:9" ht="25.5">
      <c r="A508" s="2" t="s">
        <v>219</v>
      </c>
      <c r="B508" s="4" t="s">
        <v>556</v>
      </c>
      <c r="C508" s="6">
        <v>154418.8</v>
      </c>
      <c r="D508" s="5">
        <v>29065.8</v>
      </c>
      <c r="E508" s="5">
        <f t="shared" si="16"/>
        <v>183484.59999999998</v>
      </c>
      <c r="F508" s="10">
        <v>152550.7</v>
      </c>
      <c r="G508" s="6">
        <v>32677.08</v>
      </c>
      <c r="I508" s="5">
        <f t="shared" si="17"/>
        <v>185227.78000000003</v>
      </c>
    </row>
    <row r="509" spans="1:9" ht="25.5">
      <c r="A509" s="2" t="s">
        <v>219</v>
      </c>
      <c r="B509" s="4" t="s">
        <v>556</v>
      </c>
      <c r="C509" s="6">
        <v>29444.37</v>
      </c>
      <c r="D509" s="5">
        <v>5103.96</v>
      </c>
      <c r="E509" s="5">
        <f t="shared" si="16"/>
        <v>34548.33</v>
      </c>
      <c r="F509" s="10">
        <v>153033.74</v>
      </c>
      <c r="G509" s="6">
        <v>32518.68</v>
      </c>
      <c r="I509" s="5">
        <f t="shared" si="17"/>
        <v>185552.41999999998</v>
      </c>
    </row>
    <row r="510" spans="1:9" ht="25.5">
      <c r="A510" s="2" t="s">
        <v>219</v>
      </c>
      <c r="B510" s="4" t="s">
        <v>556</v>
      </c>
      <c r="C510" s="6">
        <v>147294.02</v>
      </c>
      <c r="D510" s="5">
        <v>25674.72</v>
      </c>
      <c r="E510" s="5">
        <f t="shared" si="16"/>
        <v>172968.74</v>
      </c>
      <c r="F510" s="10">
        <v>153578.81</v>
      </c>
      <c r="G510" s="6">
        <v>31983</v>
      </c>
      <c r="I510" s="5">
        <f t="shared" si="17"/>
        <v>185561.81</v>
      </c>
    </row>
    <row r="511" spans="1:9" ht="25.5">
      <c r="A511" s="2" t="s">
        <v>219</v>
      </c>
      <c r="B511" s="4" t="s">
        <v>556</v>
      </c>
      <c r="C511" s="6">
        <v>149753.61</v>
      </c>
      <c r="D511" s="5">
        <v>27552.36</v>
      </c>
      <c r="E511" s="5">
        <f t="shared" si="16"/>
        <v>177305.96999999997</v>
      </c>
      <c r="F511" s="10">
        <v>153862.99</v>
      </c>
      <c r="G511" s="6">
        <v>31996.68</v>
      </c>
      <c r="I511" s="5">
        <f t="shared" si="17"/>
        <v>185859.66999999998</v>
      </c>
    </row>
    <row r="512" spans="1:9" ht="25.5">
      <c r="A512" s="2" t="s">
        <v>219</v>
      </c>
      <c r="B512" s="4" t="s">
        <v>556</v>
      </c>
      <c r="C512" s="6">
        <v>154671.35</v>
      </c>
      <c r="D512" s="5">
        <v>28461.12</v>
      </c>
      <c r="E512" s="5">
        <f t="shared" si="16"/>
        <v>183132.47</v>
      </c>
      <c r="F512" s="10">
        <v>153860.62</v>
      </c>
      <c r="G512" s="6">
        <v>32027.64</v>
      </c>
      <c r="I512" s="5">
        <f t="shared" si="17"/>
        <v>185888.26</v>
      </c>
    </row>
    <row r="513" spans="1:9" ht="25.5">
      <c r="A513" s="2" t="s">
        <v>219</v>
      </c>
      <c r="B513" s="4" t="s">
        <v>556</v>
      </c>
      <c r="C513" s="6">
        <v>134962.03</v>
      </c>
      <c r="D513" s="5">
        <v>21265.08</v>
      </c>
      <c r="E513" s="5">
        <f t="shared" si="16"/>
        <v>156227.11</v>
      </c>
      <c r="F513" s="10">
        <v>156558.5</v>
      </c>
      <c r="G513" s="6">
        <v>30389.16</v>
      </c>
      <c r="I513" s="5">
        <f t="shared" si="17"/>
        <v>186947.66</v>
      </c>
    </row>
    <row r="514" spans="1:9" ht="25.5">
      <c r="A514" s="2" t="s">
        <v>219</v>
      </c>
      <c r="B514" s="4" t="s">
        <v>556</v>
      </c>
      <c r="C514" s="6">
        <v>154534.74</v>
      </c>
      <c r="D514" s="5">
        <v>28573.32</v>
      </c>
      <c r="E514" s="5">
        <f t="shared" si="16"/>
        <v>183108.06</v>
      </c>
      <c r="F514" s="10">
        <v>155267.74</v>
      </c>
      <c r="G514" s="6">
        <v>32097.84</v>
      </c>
      <c r="I514" s="5">
        <f t="shared" si="17"/>
        <v>187365.58</v>
      </c>
    </row>
    <row r="515" spans="1:9" ht="25.5">
      <c r="A515" s="2" t="s">
        <v>219</v>
      </c>
      <c r="B515" s="4" t="s">
        <v>556</v>
      </c>
      <c r="C515" s="6">
        <v>156052.2</v>
      </c>
      <c r="D515" s="5">
        <v>27363.6</v>
      </c>
      <c r="E515" s="5">
        <f t="shared" si="16"/>
        <v>183415.80000000002</v>
      </c>
      <c r="F515" s="10">
        <v>154366.05</v>
      </c>
      <c r="G515" s="6">
        <v>33121.44</v>
      </c>
      <c r="I515" s="5">
        <f t="shared" si="17"/>
        <v>187487.49</v>
      </c>
    </row>
    <row r="516" spans="1:9" ht="25.5">
      <c r="A516" s="2" t="s">
        <v>219</v>
      </c>
      <c r="B516" s="4" t="s">
        <v>556</v>
      </c>
      <c r="C516" s="6">
        <v>155976.64</v>
      </c>
      <c r="D516" s="5">
        <v>28334.88</v>
      </c>
      <c r="E516" s="5">
        <f t="shared" si="16"/>
        <v>184311.52000000002</v>
      </c>
      <c r="F516" s="10">
        <v>155687.2</v>
      </c>
      <c r="G516" s="6">
        <v>31829.76</v>
      </c>
      <c r="I516" s="5">
        <f t="shared" si="17"/>
        <v>187516.96000000002</v>
      </c>
    </row>
    <row r="517" spans="1:9" ht="25.5">
      <c r="A517" s="2" t="s">
        <v>219</v>
      </c>
      <c r="B517" s="4" t="s">
        <v>556</v>
      </c>
      <c r="C517" s="6">
        <v>156143.9</v>
      </c>
      <c r="D517" s="5">
        <v>29089.92</v>
      </c>
      <c r="E517" s="5">
        <f t="shared" si="16"/>
        <v>185233.82</v>
      </c>
      <c r="F517" s="10">
        <v>155602.48</v>
      </c>
      <c r="G517" s="6">
        <v>32677.08</v>
      </c>
      <c r="I517" s="5">
        <f t="shared" si="17"/>
        <v>188279.56</v>
      </c>
    </row>
    <row r="518" spans="1:9" ht="25.5">
      <c r="A518" s="2" t="s">
        <v>219</v>
      </c>
      <c r="B518" s="4" t="s">
        <v>556</v>
      </c>
      <c r="C518" s="6">
        <v>153352.1</v>
      </c>
      <c r="D518" s="5">
        <v>27820.44</v>
      </c>
      <c r="E518" s="5">
        <f t="shared" si="16"/>
        <v>181172.54</v>
      </c>
      <c r="F518" s="10">
        <v>156538.09</v>
      </c>
      <c r="G518" s="6">
        <v>32038.92</v>
      </c>
      <c r="I518" s="5">
        <f t="shared" si="17"/>
        <v>188577.01</v>
      </c>
    </row>
    <row r="519" spans="1:9" ht="25.5">
      <c r="A519" s="2" t="s">
        <v>219</v>
      </c>
      <c r="B519" s="4" t="s">
        <v>556</v>
      </c>
      <c r="C519" s="6">
        <v>156957.37</v>
      </c>
      <c r="D519" s="5">
        <v>28930.08</v>
      </c>
      <c r="E519" s="5">
        <f t="shared" si="16"/>
        <v>185887.45</v>
      </c>
      <c r="F519" s="10">
        <v>156281.69</v>
      </c>
      <c r="G519" s="6">
        <v>32496.96</v>
      </c>
      <c r="I519" s="5">
        <f t="shared" si="17"/>
        <v>188778.65</v>
      </c>
    </row>
    <row r="520" spans="1:9" ht="25.5">
      <c r="A520" s="2" t="s">
        <v>219</v>
      </c>
      <c r="B520" s="4" t="s">
        <v>556</v>
      </c>
      <c r="C520" s="6">
        <v>156991.52</v>
      </c>
      <c r="D520" s="5">
        <v>29082.96</v>
      </c>
      <c r="E520" s="5">
        <f t="shared" si="16"/>
        <v>186074.47999999998</v>
      </c>
      <c r="F520" s="10">
        <v>156683.08</v>
      </c>
      <c r="G520" s="6">
        <v>32677.08</v>
      </c>
      <c r="I520" s="5">
        <f t="shared" si="17"/>
        <v>189360.15999999997</v>
      </c>
    </row>
    <row r="521" spans="1:9" ht="25.5">
      <c r="A521" s="2" t="s">
        <v>219</v>
      </c>
      <c r="B521" s="4" t="s">
        <v>556</v>
      </c>
      <c r="C521" s="6">
        <v>158723.78</v>
      </c>
      <c r="D521" s="5">
        <v>28930.08</v>
      </c>
      <c r="E521" s="5">
        <f t="shared" si="16"/>
        <v>187653.86</v>
      </c>
      <c r="F521" s="10">
        <v>158000.39</v>
      </c>
      <c r="G521" s="6">
        <v>32496.96</v>
      </c>
      <c r="I521" s="5">
        <f t="shared" si="17"/>
        <v>190497.35</v>
      </c>
    </row>
    <row r="522" spans="1:9" ht="25.5">
      <c r="A522" s="2" t="s">
        <v>219</v>
      </c>
      <c r="B522" s="4" t="s">
        <v>556</v>
      </c>
      <c r="C522" s="6">
        <v>157894.78</v>
      </c>
      <c r="D522" s="5">
        <v>27422.76</v>
      </c>
      <c r="E522" s="5">
        <f t="shared" si="16"/>
        <v>185317.54</v>
      </c>
      <c r="F522" s="10">
        <v>158245.38</v>
      </c>
      <c r="G522" s="6">
        <v>32998.8</v>
      </c>
      <c r="I522" s="5">
        <f t="shared" si="17"/>
        <v>191244.18</v>
      </c>
    </row>
    <row r="523" spans="1:9" ht="25.5">
      <c r="A523" s="2" t="s">
        <v>219</v>
      </c>
      <c r="B523" s="4" t="s">
        <v>556</v>
      </c>
      <c r="C523" s="6">
        <v>152447.27</v>
      </c>
      <c r="D523" s="5">
        <v>25041.96</v>
      </c>
      <c r="E523" s="5">
        <f t="shared" si="16"/>
        <v>177489.22999999998</v>
      </c>
      <c r="F523" s="10">
        <v>165598.48</v>
      </c>
      <c r="G523" s="6">
        <v>28918.2</v>
      </c>
      <c r="I523" s="5">
        <f t="shared" si="17"/>
        <v>194516.68000000002</v>
      </c>
    </row>
    <row r="524" spans="1:9" ht="25.5">
      <c r="A524" s="2" t="s">
        <v>219</v>
      </c>
      <c r="B524" s="4" t="s">
        <v>556</v>
      </c>
      <c r="C524" s="6">
        <v>163267.23</v>
      </c>
      <c r="D524" s="5">
        <v>27775.68</v>
      </c>
      <c r="E524" s="5">
        <f t="shared" si="16"/>
        <v>191042.91</v>
      </c>
      <c r="F524" s="10">
        <v>167211.94</v>
      </c>
      <c r="G524" s="6">
        <v>33308.76</v>
      </c>
      <c r="I524" s="5">
        <f t="shared" si="17"/>
        <v>200520.7</v>
      </c>
    </row>
    <row r="525" spans="1:9" ht="25.5">
      <c r="A525" s="2" t="s">
        <v>219</v>
      </c>
      <c r="B525" s="4" t="s">
        <v>556</v>
      </c>
      <c r="C525" s="6">
        <v>170327.09</v>
      </c>
      <c r="D525" s="5">
        <v>32085.72</v>
      </c>
      <c r="E525" s="5">
        <f t="shared" si="16"/>
        <v>202412.81</v>
      </c>
      <c r="F525" s="10">
        <v>169731.43</v>
      </c>
      <c r="G525" s="6">
        <v>36042.36</v>
      </c>
      <c r="I525" s="5">
        <f t="shared" si="17"/>
        <v>205773.78999999998</v>
      </c>
    </row>
    <row r="526" spans="1:9" ht="25.5">
      <c r="A526" s="2" t="s">
        <v>219</v>
      </c>
      <c r="B526" s="4" t="s">
        <v>556</v>
      </c>
      <c r="C526" s="6">
        <v>171053.96</v>
      </c>
      <c r="D526" s="5">
        <v>32184.6</v>
      </c>
      <c r="E526" s="5">
        <f t="shared" si="16"/>
        <v>203238.56</v>
      </c>
      <c r="F526" s="10">
        <v>170521.5</v>
      </c>
      <c r="G526" s="6">
        <v>36212.04</v>
      </c>
      <c r="I526" s="5">
        <f t="shared" si="17"/>
        <v>206733.54</v>
      </c>
    </row>
    <row r="527" spans="1:9" ht="25.5">
      <c r="A527" s="2" t="s">
        <v>219</v>
      </c>
      <c r="B527" s="4" t="s">
        <v>556</v>
      </c>
      <c r="C527" s="6">
        <v>172669.04</v>
      </c>
      <c r="D527" s="5">
        <v>32036.76</v>
      </c>
      <c r="E527" s="5">
        <f t="shared" si="16"/>
        <v>204705.80000000002</v>
      </c>
      <c r="F527" s="10">
        <v>172264.26</v>
      </c>
      <c r="G527" s="6">
        <v>35987.4</v>
      </c>
      <c r="I527" s="5">
        <f t="shared" si="17"/>
        <v>208251.66</v>
      </c>
    </row>
    <row r="528" spans="1:9" ht="25.5">
      <c r="A528" s="2" t="s">
        <v>219</v>
      </c>
      <c r="B528" s="4" t="s">
        <v>556</v>
      </c>
      <c r="C528" s="6">
        <v>265249.29</v>
      </c>
      <c r="D528" s="5">
        <v>32001</v>
      </c>
      <c r="E528" s="5">
        <f aca="true" t="shared" si="18" ref="E528:E591">SUM(C528:D528)</f>
        <v>297250.29</v>
      </c>
      <c r="F528" s="10">
        <v>174300.94</v>
      </c>
      <c r="G528" s="6">
        <v>35946.96</v>
      </c>
      <c r="I528" s="5">
        <f aca="true" t="shared" si="19" ref="I528:I591">SUM(F528:H528)</f>
        <v>210247.9</v>
      </c>
    </row>
    <row r="529" spans="1:9" ht="25.5">
      <c r="A529" s="2" t="s">
        <v>219</v>
      </c>
      <c r="B529" s="4" t="s">
        <v>556</v>
      </c>
      <c r="C529" s="6">
        <v>176986.08</v>
      </c>
      <c r="D529" s="5">
        <v>32556.12</v>
      </c>
      <c r="E529" s="5">
        <f t="shared" si="18"/>
        <v>209542.19999999998</v>
      </c>
      <c r="F529" s="10">
        <v>173555.82</v>
      </c>
      <c r="G529" s="6">
        <v>37170</v>
      </c>
      <c r="I529" s="5">
        <f t="shared" si="19"/>
        <v>210725.82</v>
      </c>
    </row>
    <row r="530" spans="1:9" ht="25.5">
      <c r="A530" s="2" t="s">
        <v>219</v>
      </c>
      <c r="B530" s="4" t="s">
        <v>561</v>
      </c>
      <c r="C530" s="6">
        <v>172225</v>
      </c>
      <c r="D530" s="5">
        <v>20334.12</v>
      </c>
      <c r="E530" s="5">
        <f t="shared" si="18"/>
        <v>192559.12</v>
      </c>
      <c r="F530" s="10">
        <v>180911</v>
      </c>
      <c r="G530" s="5">
        <v>31528.8</v>
      </c>
      <c r="I530" s="5">
        <f t="shared" si="19"/>
        <v>212439.8</v>
      </c>
    </row>
    <row r="531" spans="1:9" ht="25.5">
      <c r="A531" s="2" t="s">
        <v>219</v>
      </c>
      <c r="B531" s="4" t="s">
        <v>561</v>
      </c>
      <c r="C531" s="6">
        <v>14112</v>
      </c>
      <c r="D531" s="5">
        <v>6150</v>
      </c>
      <c r="E531" s="5">
        <f t="shared" si="18"/>
        <v>20262</v>
      </c>
      <c r="F531" s="10">
        <v>180197</v>
      </c>
      <c r="G531" s="5">
        <v>32606</v>
      </c>
      <c r="I531" s="5">
        <f t="shared" si="19"/>
        <v>212803</v>
      </c>
    </row>
    <row r="532" spans="1:9" ht="25.5">
      <c r="A532" s="2" t="s">
        <v>219</v>
      </c>
      <c r="B532" s="4" t="s">
        <v>556</v>
      </c>
      <c r="C532" s="6">
        <v>176965</v>
      </c>
      <c r="D532" s="5">
        <v>29610</v>
      </c>
      <c r="E532" s="5">
        <f t="shared" si="18"/>
        <v>206575</v>
      </c>
      <c r="F532" s="10">
        <v>179546</v>
      </c>
      <c r="G532" s="5">
        <v>33480</v>
      </c>
      <c r="I532" s="5">
        <f t="shared" si="19"/>
        <v>213026</v>
      </c>
    </row>
    <row r="533" spans="1:9" ht="25.5">
      <c r="A533" s="2" t="s">
        <v>219</v>
      </c>
      <c r="B533" s="4" t="s">
        <v>556</v>
      </c>
      <c r="C533" s="6">
        <v>166919.6</v>
      </c>
      <c r="D533" s="5">
        <v>30556.56</v>
      </c>
      <c r="E533" s="5">
        <f t="shared" si="18"/>
        <v>197476.16</v>
      </c>
      <c r="F533" s="10">
        <v>186478.68</v>
      </c>
      <c r="G533" s="6">
        <v>36225.6</v>
      </c>
      <c r="I533" s="5">
        <f t="shared" si="19"/>
        <v>222704.28</v>
      </c>
    </row>
    <row r="534" spans="1:9" ht="25.5">
      <c r="A534" s="2" t="s">
        <v>219</v>
      </c>
      <c r="B534" s="4" t="s">
        <v>556</v>
      </c>
      <c r="C534" s="6">
        <v>184180.22</v>
      </c>
      <c r="D534" s="5">
        <v>34311.96</v>
      </c>
      <c r="E534" s="5">
        <f t="shared" si="18"/>
        <v>218492.18</v>
      </c>
      <c r="F534" s="10">
        <v>192157.82</v>
      </c>
      <c r="G534" s="6">
        <v>38543.76</v>
      </c>
      <c r="I534" s="5">
        <f t="shared" si="19"/>
        <v>230701.58000000002</v>
      </c>
    </row>
    <row r="535" spans="1:9" ht="25.5">
      <c r="A535" s="2" t="s">
        <v>219</v>
      </c>
      <c r="B535" s="4" t="s">
        <v>556</v>
      </c>
      <c r="C535" s="6">
        <v>318570.22</v>
      </c>
      <c r="D535" s="5">
        <v>34744.44</v>
      </c>
      <c r="E535" s="5">
        <f t="shared" si="18"/>
        <v>353314.66</v>
      </c>
      <c r="F535" s="10">
        <v>191722.9</v>
      </c>
      <c r="G535" s="6">
        <v>39028.2</v>
      </c>
      <c r="I535" s="5">
        <f t="shared" si="19"/>
        <v>230751.09999999998</v>
      </c>
    </row>
    <row r="536" spans="1:9" ht="25.5">
      <c r="A536" s="2" t="s">
        <v>219</v>
      </c>
      <c r="B536" s="4" t="s">
        <v>556</v>
      </c>
      <c r="C536" s="6">
        <v>214847.57</v>
      </c>
      <c r="D536" s="5">
        <v>40302.96</v>
      </c>
      <c r="E536" s="5">
        <f t="shared" si="18"/>
        <v>255150.53</v>
      </c>
      <c r="F536" s="10">
        <v>214024.53</v>
      </c>
      <c r="G536" s="6">
        <v>45283.56</v>
      </c>
      <c r="I536" s="5">
        <f t="shared" si="19"/>
        <v>259308.09</v>
      </c>
    </row>
    <row r="537" spans="1:9" ht="25.5">
      <c r="A537" s="2" t="s">
        <v>219</v>
      </c>
      <c r="B537" s="4" t="s">
        <v>562</v>
      </c>
      <c r="C537" s="6">
        <v>216253</v>
      </c>
      <c r="D537" s="5">
        <v>36214</v>
      </c>
      <c r="E537" s="5">
        <f t="shared" si="18"/>
        <v>252467</v>
      </c>
      <c r="F537" s="10">
        <v>221691</v>
      </c>
      <c r="G537" s="5">
        <v>40915</v>
      </c>
      <c r="I537" s="5">
        <f t="shared" si="19"/>
        <v>262606</v>
      </c>
    </row>
    <row r="538" spans="1:9" ht="25.5">
      <c r="A538" s="2" t="s">
        <v>219</v>
      </c>
      <c r="B538" s="4" t="s">
        <v>556</v>
      </c>
      <c r="C538" s="6">
        <v>315041.72</v>
      </c>
      <c r="D538" s="5">
        <v>35046.48</v>
      </c>
      <c r="E538" s="5">
        <f t="shared" si="18"/>
        <v>350088.19999999995</v>
      </c>
      <c r="F538" s="10">
        <v>234771.43</v>
      </c>
      <c r="G538" s="6">
        <v>39429.84</v>
      </c>
      <c r="I538" s="5">
        <f t="shared" si="19"/>
        <v>274201.27</v>
      </c>
    </row>
    <row r="539" spans="1:9" ht="38.25">
      <c r="A539" s="2" t="s">
        <v>370</v>
      </c>
      <c r="B539" s="2" t="s">
        <v>371</v>
      </c>
      <c r="C539" s="5">
        <f>120711.38*(600/1200)</f>
        <v>60355.69</v>
      </c>
      <c r="D539" s="5">
        <f>21152.88*(600/1200)</f>
        <v>10576.44</v>
      </c>
      <c r="E539" s="5">
        <f t="shared" si="18"/>
        <v>70932.13</v>
      </c>
      <c r="F539" s="9">
        <f>143009.42*(600/1200)</f>
        <v>71504.71</v>
      </c>
      <c r="G539" s="5">
        <f>29262*(600/1200)</f>
        <v>14631</v>
      </c>
      <c r="I539" s="5">
        <f t="shared" si="19"/>
        <v>86135.71</v>
      </c>
    </row>
    <row r="540" spans="1:9" ht="38.25">
      <c r="A540" s="2" t="s">
        <v>370</v>
      </c>
      <c r="B540" s="2" t="s">
        <v>371</v>
      </c>
      <c r="C540" s="5">
        <f>123571.14*(560/1200)</f>
        <v>57666.532</v>
      </c>
      <c r="D540" s="5">
        <f>16237.08*(560/1200)</f>
        <v>7577.304</v>
      </c>
      <c r="E540" s="5">
        <f t="shared" si="18"/>
        <v>65243.835999999996</v>
      </c>
      <c r="F540" s="9">
        <f>133146.26*(960/1200)</f>
        <v>106517.00800000002</v>
      </c>
      <c r="G540" s="5">
        <f>25418.1*(960/1200)</f>
        <v>20334.48</v>
      </c>
      <c r="I540" s="5">
        <f t="shared" si="19"/>
        <v>126851.48800000001</v>
      </c>
    </row>
    <row r="541" spans="1:9" ht="38.25">
      <c r="A541" s="2" t="s">
        <v>370</v>
      </c>
      <c r="B541" s="2" t="s">
        <v>371</v>
      </c>
      <c r="C541" s="5">
        <f>132604.04*(1080/1200)</f>
        <v>119343.63600000001</v>
      </c>
      <c r="D541" s="5">
        <f>24433.6*(1080/1200)</f>
        <v>21990.239999999998</v>
      </c>
      <c r="E541" s="5">
        <f t="shared" si="18"/>
        <v>141333.87600000002</v>
      </c>
      <c r="F541" s="9">
        <f>138753.47*(970/1200)</f>
        <v>112159.05491666668</v>
      </c>
      <c r="G541" s="5">
        <f>28337.1*(970/1200)</f>
        <v>22905.8225</v>
      </c>
      <c r="I541" s="5">
        <f t="shared" si="19"/>
        <v>135064.87741666668</v>
      </c>
    </row>
    <row r="542" spans="1:9" ht="38.25">
      <c r="A542" s="2" t="s">
        <v>370</v>
      </c>
      <c r="B542" s="2" t="s">
        <v>371</v>
      </c>
      <c r="C542" s="5">
        <f>139273.22*(960/1200)</f>
        <v>111418.576</v>
      </c>
      <c r="D542" s="5">
        <f>25036.05*(960/1200)</f>
        <v>20028.84</v>
      </c>
      <c r="E542" s="5">
        <f t="shared" si="18"/>
        <v>131447.416</v>
      </c>
      <c r="F542" s="9">
        <f>142871.82*(960/1200)</f>
        <v>114297.456</v>
      </c>
      <c r="G542" s="5">
        <f>29013.9*(960/1200)</f>
        <v>23211.120000000003</v>
      </c>
      <c r="I542" s="5">
        <f t="shared" si="19"/>
        <v>137508.576</v>
      </c>
    </row>
    <row r="543" spans="1:9" ht="38.25">
      <c r="A543" s="2" t="s">
        <v>370</v>
      </c>
      <c r="B543" s="2" t="s">
        <v>371</v>
      </c>
      <c r="C543" s="5">
        <f>149813.64*(800/1200)</f>
        <v>99875.76000000001</v>
      </c>
      <c r="D543" s="5">
        <f>28061.34*(800/1200)</f>
        <v>18707.559999999998</v>
      </c>
      <c r="E543" s="5">
        <f t="shared" si="18"/>
        <v>118583.32</v>
      </c>
      <c r="F543" s="9">
        <f>146451.41*(960/1200)</f>
        <v>117161.12800000001</v>
      </c>
      <c r="G543" s="5">
        <f>30533.4*(960/1200)</f>
        <v>24426.72</v>
      </c>
      <c r="I543" s="5">
        <f t="shared" si="19"/>
        <v>141587.848</v>
      </c>
    </row>
    <row r="544" spans="1:9" ht="38.25">
      <c r="A544" s="2" t="s">
        <v>370</v>
      </c>
      <c r="B544" s="2" t="s">
        <v>371</v>
      </c>
      <c r="C544" s="5">
        <f>136080.98*(1080/1200)</f>
        <v>122472.88200000001</v>
      </c>
      <c r="D544" s="5">
        <f>24482.33*(1080/1200)</f>
        <v>22034.097</v>
      </c>
      <c r="E544" s="5">
        <f t="shared" si="18"/>
        <v>144506.97900000002</v>
      </c>
      <c r="F544" s="9">
        <f>138022.99*(1080/1200)</f>
        <v>124220.69099999999</v>
      </c>
      <c r="G544" s="5">
        <f>28393.06*(1080/1200)</f>
        <v>25553.754</v>
      </c>
      <c r="I544" s="5">
        <f t="shared" si="19"/>
        <v>149774.445</v>
      </c>
    </row>
    <row r="545" spans="1:9" ht="38.25">
      <c r="A545" s="2" t="s">
        <v>370</v>
      </c>
      <c r="B545" s="2" t="s">
        <v>371</v>
      </c>
      <c r="C545" s="5">
        <f>156585.05*(960/1200)</f>
        <v>125268.04</v>
      </c>
      <c r="D545" s="5">
        <f>29179.05*(960/1200)</f>
        <v>23343.24</v>
      </c>
      <c r="E545" s="5">
        <f t="shared" si="18"/>
        <v>148611.28</v>
      </c>
      <c r="F545" s="9">
        <v>124256.2</v>
      </c>
      <c r="G545" s="5">
        <v>26051.64</v>
      </c>
      <c r="I545" s="5">
        <f t="shared" si="19"/>
        <v>150307.84</v>
      </c>
    </row>
    <row r="546" spans="1:9" ht="38.25">
      <c r="A546" s="2" t="s">
        <v>370</v>
      </c>
      <c r="B546" s="2" t="s">
        <v>371</v>
      </c>
      <c r="C546" s="5">
        <v>143533.98</v>
      </c>
      <c r="D546" s="5">
        <v>25471.55</v>
      </c>
      <c r="E546" s="5">
        <f t="shared" si="18"/>
        <v>169005.53</v>
      </c>
      <c r="F546" s="9">
        <f>144212.94*(1050/1200)</f>
        <v>126186.32250000001</v>
      </c>
      <c r="G546" s="5">
        <f>29211.74*(1050/1200)</f>
        <v>25560.272500000003</v>
      </c>
      <c r="I546" s="5">
        <f t="shared" si="19"/>
        <v>151746.595</v>
      </c>
    </row>
    <row r="547" spans="1:9" ht="38.25">
      <c r="A547" s="2" t="s">
        <v>370</v>
      </c>
      <c r="B547" s="2" t="s">
        <v>371</v>
      </c>
      <c r="C547" s="5">
        <f>117593.38+14977.99</f>
        <v>132571.37</v>
      </c>
      <c r="D547" s="5">
        <v>26146.8</v>
      </c>
      <c r="E547" s="5">
        <f t="shared" si="18"/>
        <v>158718.16999999998</v>
      </c>
      <c r="F547" s="9">
        <f>115293.2+15856.84</f>
        <v>131150.04</v>
      </c>
      <c r="G547" s="5">
        <v>27390.12</v>
      </c>
      <c r="I547" s="5">
        <f t="shared" si="19"/>
        <v>158540.16</v>
      </c>
    </row>
    <row r="548" spans="1:9" ht="38.25">
      <c r="A548" s="2" t="s">
        <v>370</v>
      </c>
      <c r="B548" s="2" t="s">
        <v>371</v>
      </c>
      <c r="C548" s="5">
        <f>117744.14+14660.16</f>
        <v>132404.3</v>
      </c>
      <c r="D548" s="5">
        <v>26146.8</v>
      </c>
      <c r="E548" s="5">
        <f t="shared" si="18"/>
        <v>158551.09999999998</v>
      </c>
      <c r="F548" s="9">
        <f>115446.86+15856.84</f>
        <v>131303.7</v>
      </c>
      <c r="G548" s="5">
        <v>27390.12</v>
      </c>
      <c r="I548" s="5">
        <f t="shared" si="19"/>
        <v>158693.82</v>
      </c>
    </row>
    <row r="549" spans="1:9" ht="38.25">
      <c r="A549" s="2" t="s">
        <v>370</v>
      </c>
      <c r="B549" s="2" t="s">
        <v>371</v>
      </c>
      <c r="C549" s="5">
        <f>113668.73+21153.35</f>
        <v>134822.08</v>
      </c>
      <c r="D549" s="5">
        <v>24515.88</v>
      </c>
      <c r="E549" s="5">
        <f t="shared" si="18"/>
        <v>159337.96</v>
      </c>
      <c r="F549" s="9">
        <f>114981.63+15340.79</f>
        <v>130322.42000000001</v>
      </c>
      <c r="G549" s="5">
        <v>28523.76</v>
      </c>
      <c r="I549" s="5">
        <f t="shared" si="19"/>
        <v>158846.18000000002</v>
      </c>
    </row>
    <row r="550" spans="1:9" ht="38.25">
      <c r="A550" s="2" t="s">
        <v>370</v>
      </c>
      <c r="B550" s="2" t="s">
        <v>371</v>
      </c>
      <c r="C550" s="5">
        <v>120507.86</v>
      </c>
      <c r="D550" s="5">
        <v>19238.52</v>
      </c>
      <c r="E550" s="5">
        <f t="shared" si="18"/>
        <v>139746.38</v>
      </c>
      <c r="F550" s="9">
        <f>106110.36+28378.22</f>
        <v>134488.58000000002</v>
      </c>
      <c r="G550" s="5">
        <v>24770.4</v>
      </c>
      <c r="I550" s="5">
        <f t="shared" si="19"/>
        <v>159258.98</v>
      </c>
    </row>
    <row r="551" spans="1:9" ht="38.25">
      <c r="A551" s="2" t="s">
        <v>370</v>
      </c>
      <c r="B551" s="2" t="s">
        <v>371</v>
      </c>
      <c r="C551" s="5">
        <v>130352.97</v>
      </c>
      <c r="D551" s="5">
        <v>22062</v>
      </c>
      <c r="E551" s="5">
        <f t="shared" si="18"/>
        <v>152414.97</v>
      </c>
      <c r="F551" s="9">
        <f>115942.79+15286.75</f>
        <v>131229.53999999998</v>
      </c>
      <c r="G551" s="5">
        <v>28045.32</v>
      </c>
      <c r="I551" s="5">
        <f t="shared" si="19"/>
        <v>159274.86</v>
      </c>
    </row>
    <row r="552" spans="1:9" ht="38.25">
      <c r="A552" s="2" t="s">
        <v>370</v>
      </c>
      <c r="B552" s="2" t="s">
        <v>371</v>
      </c>
      <c r="C552" s="5">
        <v>126980.69</v>
      </c>
      <c r="D552" s="5">
        <v>22815.12</v>
      </c>
      <c r="E552" s="5">
        <f t="shared" si="18"/>
        <v>149795.81</v>
      </c>
      <c r="F552" s="9">
        <f>113526.3+19678.3</f>
        <v>133204.6</v>
      </c>
      <c r="G552" s="5">
        <v>26095.2</v>
      </c>
      <c r="I552" s="5">
        <f t="shared" si="19"/>
        <v>159299.80000000002</v>
      </c>
    </row>
    <row r="553" spans="1:9" ht="38.25">
      <c r="A553" s="2" t="s">
        <v>370</v>
      </c>
      <c r="B553" s="2" t="s">
        <v>371</v>
      </c>
      <c r="C553" s="5">
        <v>133239.93</v>
      </c>
      <c r="D553" s="5">
        <v>23997.72</v>
      </c>
      <c r="E553" s="5">
        <f t="shared" si="18"/>
        <v>157237.65</v>
      </c>
      <c r="F553" s="9">
        <v>132616.29</v>
      </c>
      <c r="G553" s="5">
        <v>27025.08</v>
      </c>
      <c r="I553" s="5">
        <f t="shared" si="19"/>
        <v>159641.37</v>
      </c>
    </row>
    <row r="554" spans="1:9" ht="38.25">
      <c r="A554" s="2" t="s">
        <v>370</v>
      </c>
      <c r="B554" s="2" t="s">
        <v>373</v>
      </c>
      <c r="C554" s="5">
        <v>137663.76</v>
      </c>
      <c r="D554" s="5">
        <v>24572.46</v>
      </c>
      <c r="E554" s="5">
        <f t="shared" si="18"/>
        <v>162236.22</v>
      </c>
      <c r="F554" s="9">
        <v>132615</v>
      </c>
      <c r="G554" s="5">
        <v>27133.32</v>
      </c>
      <c r="I554" s="5">
        <f t="shared" si="19"/>
        <v>159748.32</v>
      </c>
    </row>
    <row r="555" spans="1:9" ht="38.25">
      <c r="A555" s="2" t="s">
        <v>370</v>
      </c>
      <c r="B555" s="2" t="s">
        <v>371</v>
      </c>
      <c r="C555" s="5">
        <v>132304.58</v>
      </c>
      <c r="D555" s="5">
        <v>23883.6</v>
      </c>
      <c r="E555" s="5">
        <f t="shared" si="18"/>
        <v>156188.18</v>
      </c>
      <c r="F555" s="9">
        <v>133171.1</v>
      </c>
      <c r="G555" s="5">
        <v>26828.4</v>
      </c>
      <c r="I555" s="5">
        <f t="shared" si="19"/>
        <v>159999.5</v>
      </c>
    </row>
    <row r="556" spans="1:9" ht="38.25">
      <c r="A556" s="2" t="s">
        <v>370</v>
      </c>
      <c r="B556" s="2" t="s">
        <v>371</v>
      </c>
      <c r="C556" s="5">
        <v>133946.84</v>
      </c>
      <c r="D556" s="5">
        <v>24331.2</v>
      </c>
      <c r="E556" s="5">
        <f t="shared" si="18"/>
        <v>158278.04</v>
      </c>
      <c r="F556" s="9">
        <v>133534.64</v>
      </c>
      <c r="G556" s="5">
        <v>27331.32</v>
      </c>
      <c r="I556" s="5">
        <f t="shared" si="19"/>
        <v>160865.96000000002</v>
      </c>
    </row>
    <row r="557" spans="1:9" ht="38.25">
      <c r="A557" s="2" t="s">
        <v>370</v>
      </c>
      <c r="B557" s="2" t="s">
        <v>371</v>
      </c>
      <c r="C557" s="5">
        <v>153381.55</v>
      </c>
      <c r="D557" s="5">
        <v>26298.48</v>
      </c>
      <c r="E557" s="5">
        <f t="shared" si="18"/>
        <v>179680.03</v>
      </c>
      <c r="F557" s="9">
        <v>133648.88</v>
      </c>
      <c r="G557" s="5">
        <v>27570.24</v>
      </c>
      <c r="I557" s="5">
        <f t="shared" si="19"/>
        <v>161219.12</v>
      </c>
    </row>
    <row r="558" spans="1:9" ht="38.25">
      <c r="A558" s="2" t="s">
        <v>370</v>
      </c>
      <c r="B558" s="2" t="s">
        <v>371</v>
      </c>
      <c r="C558" s="5">
        <v>146033.8</v>
      </c>
      <c r="D558" s="5">
        <v>24356.04</v>
      </c>
      <c r="E558" s="5">
        <f t="shared" si="18"/>
        <v>170389.84</v>
      </c>
      <c r="F558" s="9">
        <v>135804.53</v>
      </c>
      <c r="G558" s="5">
        <v>25516.8</v>
      </c>
      <c r="I558" s="5">
        <f t="shared" si="19"/>
        <v>161321.33</v>
      </c>
    </row>
    <row r="559" spans="1:9" ht="38.25">
      <c r="A559" s="2" t="s">
        <v>370</v>
      </c>
      <c r="B559" s="2" t="s">
        <v>371</v>
      </c>
      <c r="C559" s="5">
        <v>134609.33</v>
      </c>
      <c r="D559" s="5">
        <f>23578.08+2568.72</f>
        <v>26146.800000000003</v>
      </c>
      <c r="E559" s="5">
        <f t="shared" si="18"/>
        <v>160756.13</v>
      </c>
      <c r="F559" s="9">
        <v>134413.77</v>
      </c>
      <c r="G559" s="5">
        <v>27390.12</v>
      </c>
      <c r="I559" s="5">
        <f t="shared" si="19"/>
        <v>161803.88999999998</v>
      </c>
    </row>
    <row r="560" spans="1:9" ht="38.25">
      <c r="A560" s="2" t="s">
        <v>370</v>
      </c>
      <c r="B560" s="2" t="s">
        <v>371</v>
      </c>
      <c r="C560" s="5">
        <v>141145.28</v>
      </c>
      <c r="D560" s="5">
        <v>26146.8</v>
      </c>
      <c r="E560" s="5">
        <f t="shared" si="18"/>
        <v>167292.08</v>
      </c>
      <c r="F560" s="9">
        <v>133324.41</v>
      </c>
      <c r="G560" s="5">
        <v>29050.8</v>
      </c>
      <c r="I560" s="5">
        <f t="shared" si="19"/>
        <v>162375.21</v>
      </c>
    </row>
    <row r="561" spans="1:9" ht="38.25">
      <c r="A561" s="2" t="s">
        <v>370</v>
      </c>
      <c r="B561" s="2" t="s">
        <v>371</v>
      </c>
      <c r="C561" s="5">
        <v>133233</v>
      </c>
      <c r="D561" s="5">
        <v>23933.58</v>
      </c>
      <c r="E561" s="5">
        <f t="shared" si="18"/>
        <v>157166.58000000002</v>
      </c>
      <c r="F561" s="9">
        <v>134521.53</v>
      </c>
      <c r="G561" s="5">
        <v>28253.52</v>
      </c>
      <c r="I561" s="5">
        <f t="shared" si="19"/>
        <v>162775.05</v>
      </c>
    </row>
    <row r="562" spans="1:9" ht="38.25">
      <c r="A562" s="2" t="s">
        <v>370</v>
      </c>
      <c r="B562" s="2" t="s">
        <v>371</v>
      </c>
      <c r="C562" s="5">
        <v>153690.37</v>
      </c>
      <c r="D562" s="5">
        <v>25754.88</v>
      </c>
      <c r="E562" s="5">
        <f t="shared" si="18"/>
        <v>179445.25</v>
      </c>
      <c r="F562" s="9">
        <v>135621.02</v>
      </c>
      <c r="G562" s="5">
        <v>27880.32</v>
      </c>
      <c r="I562" s="5">
        <f t="shared" si="19"/>
        <v>163501.34</v>
      </c>
    </row>
    <row r="563" spans="1:9" ht="38.25">
      <c r="A563" s="2" t="s">
        <v>370</v>
      </c>
      <c r="B563" s="2" t="s">
        <v>371</v>
      </c>
      <c r="C563" s="5">
        <v>111328.51</v>
      </c>
      <c r="D563" s="5">
        <v>20992.92</v>
      </c>
      <c r="E563" s="5">
        <f t="shared" si="18"/>
        <v>132321.43</v>
      </c>
      <c r="F563" s="9">
        <v>139330.17</v>
      </c>
      <c r="G563" s="5">
        <v>24611.52</v>
      </c>
      <c r="I563" s="5">
        <f t="shared" si="19"/>
        <v>163941.69</v>
      </c>
    </row>
    <row r="564" spans="1:9" ht="38.25">
      <c r="A564" s="2" t="s">
        <v>370</v>
      </c>
      <c r="B564" s="2" t="s">
        <v>371</v>
      </c>
      <c r="C564" s="5">
        <v>118797.71</v>
      </c>
      <c r="D564" s="5">
        <v>19078.43</v>
      </c>
      <c r="E564" s="5">
        <f t="shared" si="18"/>
        <v>137876.14</v>
      </c>
      <c r="F564" s="9">
        <v>140138.66</v>
      </c>
      <c r="G564" s="5">
        <v>24590.4</v>
      </c>
      <c r="I564" s="5">
        <f t="shared" si="19"/>
        <v>164729.06</v>
      </c>
    </row>
    <row r="565" spans="1:9" ht="38.25">
      <c r="A565" s="2" t="s">
        <v>370</v>
      </c>
      <c r="B565" s="2" t="s">
        <v>371</v>
      </c>
      <c r="C565" s="5">
        <v>132168.18</v>
      </c>
      <c r="D565" s="5">
        <v>19238.52</v>
      </c>
      <c r="E565" s="5">
        <f t="shared" si="18"/>
        <v>151406.69999999998</v>
      </c>
      <c r="F565" s="9">
        <v>139434.98</v>
      </c>
      <c r="G565" s="5">
        <v>26984.4</v>
      </c>
      <c r="I565" s="5">
        <f t="shared" si="19"/>
        <v>166419.38</v>
      </c>
    </row>
    <row r="566" spans="1:9" ht="38.25">
      <c r="A566" s="2" t="s">
        <v>370</v>
      </c>
      <c r="B566" s="2" t="s">
        <v>371</v>
      </c>
      <c r="C566" s="5">
        <v>147131.93</v>
      </c>
      <c r="D566" s="5">
        <v>24515.88</v>
      </c>
      <c r="E566" s="5">
        <f t="shared" si="18"/>
        <v>171647.81</v>
      </c>
      <c r="F566" s="9">
        <v>140897.07</v>
      </c>
      <c r="G566" s="5">
        <v>25696.68</v>
      </c>
      <c r="I566" s="5">
        <f t="shared" si="19"/>
        <v>166593.75</v>
      </c>
    </row>
    <row r="567" spans="1:9" ht="38.25">
      <c r="A567" s="2" t="s">
        <v>370</v>
      </c>
      <c r="B567" s="2" t="s">
        <v>371</v>
      </c>
      <c r="C567" s="5">
        <v>139283.03</v>
      </c>
      <c r="D567" s="5">
        <v>25779.36</v>
      </c>
      <c r="E567" s="5">
        <f t="shared" si="18"/>
        <v>165062.39</v>
      </c>
      <c r="F567" s="9">
        <v>137957.51</v>
      </c>
      <c r="G567" s="5">
        <v>28959</v>
      </c>
      <c r="I567" s="5">
        <f t="shared" si="19"/>
        <v>166916.51</v>
      </c>
    </row>
    <row r="568" spans="1:9" ht="38.25">
      <c r="A568" s="2" t="s">
        <v>370</v>
      </c>
      <c r="B568" s="2" t="s">
        <v>371</v>
      </c>
      <c r="C568" s="5">
        <v>138606.46</v>
      </c>
      <c r="D568" s="5">
        <v>27107.04</v>
      </c>
      <c r="E568" s="5">
        <f t="shared" si="18"/>
        <v>165713.5</v>
      </c>
      <c r="F568" s="9">
        <v>140719.98</v>
      </c>
      <c r="G568" s="5">
        <v>28394.52</v>
      </c>
      <c r="I568" s="5">
        <f t="shared" si="19"/>
        <v>169114.5</v>
      </c>
    </row>
    <row r="569" spans="1:9" ht="38.25">
      <c r="A569" s="2" t="s">
        <v>370</v>
      </c>
      <c r="B569" s="2" t="s">
        <v>371</v>
      </c>
      <c r="C569" s="5">
        <v>135673.92</v>
      </c>
      <c r="D569" s="5">
        <f>23233.44+2530.56</f>
        <v>25764</v>
      </c>
      <c r="E569" s="5">
        <f t="shared" si="18"/>
        <v>161437.92</v>
      </c>
      <c r="F569" s="9">
        <v>141421.13</v>
      </c>
      <c r="G569" s="5">
        <v>28677.24</v>
      </c>
      <c r="I569" s="5">
        <f t="shared" si="19"/>
        <v>170098.37</v>
      </c>
    </row>
    <row r="570" spans="1:9" ht="38.25">
      <c r="A570" s="2" t="s">
        <v>370</v>
      </c>
      <c r="B570" s="2" t="s">
        <v>371</v>
      </c>
      <c r="C570" s="5">
        <v>140208.22</v>
      </c>
      <c r="D570" s="5">
        <v>24476.63</v>
      </c>
      <c r="E570" s="5">
        <f t="shared" si="18"/>
        <v>164684.85</v>
      </c>
      <c r="F570" s="9">
        <v>142782.97</v>
      </c>
      <c r="G570" s="5">
        <v>28094.28</v>
      </c>
      <c r="I570" s="5">
        <f t="shared" si="19"/>
        <v>170877.25</v>
      </c>
    </row>
    <row r="571" spans="1:9" ht="38.25">
      <c r="A571" s="2" t="s">
        <v>370</v>
      </c>
      <c r="B571" s="2" t="s">
        <v>371</v>
      </c>
      <c r="C571" s="5">
        <v>139754.87</v>
      </c>
      <c r="D571" s="5">
        <v>24617.13</v>
      </c>
      <c r="E571" s="5">
        <f t="shared" si="18"/>
        <v>164372</v>
      </c>
      <c r="F571" s="9">
        <v>142704.19</v>
      </c>
      <c r="G571" s="5">
        <v>28274.16</v>
      </c>
      <c r="I571" s="5">
        <f t="shared" si="19"/>
        <v>170978.35</v>
      </c>
    </row>
    <row r="572" spans="1:9" ht="38.25">
      <c r="A572" s="2" t="s">
        <v>370</v>
      </c>
      <c r="B572" s="2" t="s">
        <v>371</v>
      </c>
      <c r="C572" s="5">
        <v>121204.15</v>
      </c>
      <c r="D572" s="5">
        <v>19444.08</v>
      </c>
      <c r="E572" s="5">
        <f t="shared" si="18"/>
        <v>140648.22999999998</v>
      </c>
      <c r="F572" s="9">
        <v>146440.04</v>
      </c>
      <c r="G572" s="5">
        <v>24995.4</v>
      </c>
      <c r="I572" s="5">
        <f t="shared" si="19"/>
        <v>171435.44</v>
      </c>
    </row>
    <row r="573" spans="1:9" ht="38.25">
      <c r="A573" s="2" t="s">
        <v>370</v>
      </c>
      <c r="B573" s="2" t="s">
        <v>371</v>
      </c>
      <c r="C573" s="5">
        <v>0</v>
      </c>
      <c r="D573" s="5">
        <v>0</v>
      </c>
      <c r="E573" s="5">
        <f t="shared" si="18"/>
        <v>0</v>
      </c>
      <c r="F573" s="9">
        <v>142089.17</v>
      </c>
      <c r="G573" s="5">
        <v>30688.92</v>
      </c>
      <c r="I573" s="5">
        <f t="shared" si="19"/>
        <v>172778.09000000003</v>
      </c>
    </row>
    <row r="574" spans="1:9" ht="38.25">
      <c r="A574" s="2" t="s">
        <v>370</v>
      </c>
      <c r="B574" s="2" t="s">
        <v>371</v>
      </c>
      <c r="C574" s="5">
        <v>118806.19</v>
      </c>
      <c r="D574" s="5">
        <v>19220.52</v>
      </c>
      <c r="E574" s="5">
        <f t="shared" si="18"/>
        <v>138026.71</v>
      </c>
      <c r="F574" s="9">
        <v>148431.65</v>
      </c>
      <c r="G574" s="5">
        <v>24791.52</v>
      </c>
      <c r="I574" s="5">
        <f t="shared" si="19"/>
        <v>173223.16999999998</v>
      </c>
    </row>
    <row r="575" spans="1:9" ht="38.25">
      <c r="A575" s="2" t="s">
        <v>370</v>
      </c>
      <c r="B575" s="2" t="s">
        <v>371</v>
      </c>
      <c r="C575" s="5">
        <v>126428.1</v>
      </c>
      <c r="D575" s="5">
        <v>22875.72</v>
      </c>
      <c r="E575" s="5">
        <f t="shared" si="18"/>
        <v>149303.82</v>
      </c>
      <c r="F575" s="9">
        <v>150434.62</v>
      </c>
      <c r="G575" s="5">
        <v>25696.68</v>
      </c>
      <c r="I575" s="5">
        <f t="shared" si="19"/>
        <v>176131.3</v>
      </c>
    </row>
    <row r="576" spans="1:9" ht="38.25">
      <c r="A576" s="2" t="s">
        <v>370</v>
      </c>
      <c r="B576" s="2" t="s">
        <v>371</v>
      </c>
      <c r="C576" s="5">
        <v>152042.27</v>
      </c>
      <c r="D576" s="5">
        <v>25471.55</v>
      </c>
      <c r="E576" s="5">
        <f t="shared" si="18"/>
        <v>177513.81999999998</v>
      </c>
      <c r="F576" s="9">
        <v>147731.22</v>
      </c>
      <c r="G576" s="5">
        <v>29211.72</v>
      </c>
      <c r="I576" s="5">
        <f t="shared" si="19"/>
        <v>176942.94</v>
      </c>
    </row>
    <row r="577" spans="1:9" ht="38.25">
      <c r="A577" s="2" t="s">
        <v>370</v>
      </c>
      <c r="B577" s="2" t="s">
        <v>371</v>
      </c>
      <c r="C577" s="5">
        <v>133460.29</v>
      </c>
      <c r="D577" s="5">
        <v>24396.36</v>
      </c>
      <c r="E577" s="5">
        <f t="shared" si="18"/>
        <v>157856.65000000002</v>
      </c>
      <c r="F577" s="9">
        <v>148762.44</v>
      </c>
      <c r="G577" s="5">
        <v>28434.72</v>
      </c>
      <c r="I577" s="5">
        <f t="shared" si="19"/>
        <v>177197.16</v>
      </c>
    </row>
    <row r="578" spans="1:9" ht="38.25">
      <c r="A578" s="2" t="s">
        <v>370</v>
      </c>
      <c r="B578" s="2" t="s">
        <v>371</v>
      </c>
      <c r="C578" s="5">
        <v>157680.68</v>
      </c>
      <c r="D578" s="5">
        <v>27185.8</v>
      </c>
      <c r="E578" s="5">
        <f t="shared" si="18"/>
        <v>184866.47999999998</v>
      </c>
      <c r="F578" s="9">
        <v>149259.03</v>
      </c>
      <c r="G578" s="5">
        <v>30852.12</v>
      </c>
      <c r="I578" s="5">
        <f t="shared" si="19"/>
        <v>180111.15</v>
      </c>
    </row>
    <row r="579" spans="1:9" ht="38.25">
      <c r="A579" s="2" t="s">
        <v>370</v>
      </c>
      <c r="B579" s="2" t="s">
        <v>371</v>
      </c>
      <c r="C579" s="5">
        <v>144154.56</v>
      </c>
      <c r="D579" s="5">
        <v>28022.64</v>
      </c>
      <c r="E579" s="5">
        <f t="shared" si="18"/>
        <v>172177.2</v>
      </c>
      <c r="F579" s="9">
        <v>150015.48</v>
      </c>
      <c r="G579" s="5">
        <v>30375.24</v>
      </c>
      <c r="I579" s="5">
        <f t="shared" si="19"/>
        <v>180390.72</v>
      </c>
    </row>
    <row r="580" spans="1:9" ht="38.25">
      <c r="A580" s="2" t="s">
        <v>370</v>
      </c>
      <c r="B580" s="2" t="s">
        <v>371</v>
      </c>
      <c r="C580" s="5">
        <v>151199.93</v>
      </c>
      <c r="D580" s="5">
        <v>27112.6</v>
      </c>
      <c r="E580" s="5">
        <f t="shared" si="18"/>
        <v>178312.53</v>
      </c>
      <c r="F580" s="9">
        <v>150281.11</v>
      </c>
      <c r="G580" s="5">
        <v>31055.16</v>
      </c>
      <c r="I580" s="5">
        <f t="shared" si="19"/>
        <v>181336.27</v>
      </c>
    </row>
    <row r="581" spans="1:9" ht="38.25">
      <c r="A581" s="2" t="s">
        <v>370</v>
      </c>
      <c r="B581" s="2" t="s">
        <v>371</v>
      </c>
      <c r="C581" s="5">
        <v>133641.42</v>
      </c>
      <c r="D581" s="5">
        <v>22718.88</v>
      </c>
      <c r="E581" s="5">
        <f t="shared" si="18"/>
        <v>156360.30000000002</v>
      </c>
      <c r="F581" s="9">
        <v>156676.72</v>
      </c>
      <c r="G581" s="5">
        <v>25516.8</v>
      </c>
      <c r="I581" s="5">
        <f t="shared" si="19"/>
        <v>182193.52</v>
      </c>
    </row>
    <row r="582" spans="1:9" ht="38.25">
      <c r="A582" s="2" t="s">
        <v>370</v>
      </c>
      <c r="B582" s="2" t="s">
        <v>371</v>
      </c>
      <c r="C582" s="5">
        <v>169586.09</v>
      </c>
      <c r="D582" s="5">
        <v>27461.4</v>
      </c>
      <c r="E582" s="5">
        <f t="shared" si="18"/>
        <v>197047.49</v>
      </c>
      <c r="F582" s="9">
        <v>151242.25</v>
      </c>
      <c r="G582" s="5">
        <v>31446.96</v>
      </c>
      <c r="I582" s="5">
        <f t="shared" si="19"/>
        <v>182689.21</v>
      </c>
    </row>
    <row r="583" spans="1:9" ht="38.25">
      <c r="A583" s="2" t="s">
        <v>370</v>
      </c>
      <c r="B583" s="2" t="s">
        <v>371</v>
      </c>
      <c r="C583" s="5">
        <v>155852.37</v>
      </c>
      <c r="D583" s="5">
        <v>31141.27</v>
      </c>
      <c r="E583" s="5">
        <f t="shared" si="18"/>
        <v>186993.63999999998</v>
      </c>
      <c r="F583" s="9">
        <v>152208.02</v>
      </c>
      <c r="G583" s="5">
        <v>31453.92</v>
      </c>
      <c r="I583" s="5">
        <f t="shared" si="19"/>
        <v>183661.94</v>
      </c>
    </row>
    <row r="584" spans="1:9" ht="38.25">
      <c r="A584" s="2" t="s">
        <v>370</v>
      </c>
      <c r="B584" s="2" t="s">
        <v>371</v>
      </c>
      <c r="C584" s="5">
        <v>153637.55</v>
      </c>
      <c r="D584" s="5">
        <v>27461.4</v>
      </c>
      <c r="E584" s="5">
        <f t="shared" si="18"/>
        <v>181098.94999999998</v>
      </c>
      <c r="F584" s="9">
        <v>152519.57</v>
      </c>
      <c r="G584" s="5">
        <v>31446.96</v>
      </c>
      <c r="I584" s="5">
        <f t="shared" si="19"/>
        <v>183966.53</v>
      </c>
    </row>
    <row r="585" spans="1:9" ht="38.25">
      <c r="A585" s="2" t="s">
        <v>370</v>
      </c>
      <c r="B585" s="2" t="s">
        <v>371</v>
      </c>
      <c r="C585" s="5">
        <v>162632.96</v>
      </c>
      <c r="D585" s="5">
        <v>30024.72</v>
      </c>
      <c r="E585" s="5">
        <f t="shared" si="18"/>
        <v>192657.68</v>
      </c>
      <c r="F585" s="9">
        <v>153341.69</v>
      </c>
      <c r="G585" s="5">
        <v>33107.4</v>
      </c>
      <c r="I585" s="5">
        <f t="shared" si="19"/>
        <v>186449.09</v>
      </c>
    </row>
    <row r="586" spans="1:9" ht="38.25">
      <c r="A586" s="2" t="s">
        <v>370</v>
      </c>
      <c r="B586" s="2" t="s">
        <v>371</v>
      </c>
      <c r="C586" s="5">
        <v>154333.16</v>
      </c>
      <c r="D586" s="5">
        <v>27461.4</v>
      </c>
      <c r="E586" s="5">
        <f t="shared" si="18"/>
        <v>181794.56</v>
      </c>
      <c r="F586" s="9">
        <v>155750.8</v>
      </c>
      <c r="G586" s="5">
        <v>31446.96</v>
      </c>
      <c r="I586" s="5">
        <f t="shared" si="19"/>
        <v>187197.75999999998</v>
      </c>
    </row>
    <row r="587" spans="1:9" ht="38.25">
      <c r="A587" s="2" t="s">
        <v>370</v>
      </c>
      <c r="B587" s="2" t="s">
        <v>371</v>
      </c>
      <c r="C587" s="5">
        <v>155106.43</v>
      </c>
      <c r="D587" s="5">
        <f>27775.56+3032.4</f>
        <v>30807.960000000003</v>
      </c>
      <c r="E587" s="5">
        <f t="shared" si="18"/>
        <v>185914.38999999998</v>
      </c>
      <c r="F587" s="9">
        <v>155263.47</v>
      </c>
      <c r="G587" s="5">
        <v>32265.36</v>
      </c>
      <c r="I587" s="5">
        <f t="shared" si="19"/>
        <v>187528.83000000002</v>
      </c>
    </row>
    <row r="588" spans="1:9" ht="38.25">
      <c r="A588" s="2" t="s">
        <v>370</v>
      </c>
      <c r="B588" s="2" t="s">
        <v>371</v>
      </c>
      <c r="C588" s="5">
        <v>158040.49</v>
      </c>
      <c r="D588" s="5">
        <v>28742.46</v>
      </c>
      <c r="E588" s="5">
        <f t="shared" si="18"/>
        <v>186782.94999999998</v>
      </c>
      <c r="F588" s="9">
        <v>157368.93</v>
      </c>
      <c r="G588" s="5">
        <v>32908.19</v>
      </c>
      <c r="I588" s="5">
        <f t="shared" si="19"/>
        <v>190277.12</v>
      </c>
    </row>
    <row r="589" spans="1:9" ht="38.25">
      <c r="A589" s="2" t="s">
        <v>370</v>
      </c>
      <c r="B589" s="2" t="s">
        <v>371</v>
      </c>
      <c r="C589" s="5">
        <v>159203.75</v>
      </c>
      <c r="D589" s="5">
        <v>31243.44</v>
      </c>
      <c r="E589" s="5">
        <f t="shared" si="18"/>
        <v>190447.19</v>
      </c>
      <c r="F589" s="9">
        <v>158343.59</v>
      </c>
      <c r="G589" s="5">
        <v>32720.16</v>
      </c>
      <c r="I589" s="5">
        <f t="shared" si="19"/>
        <v>191063.75</v>
      </c>
    </row>
    <row r="590" spans="1:9" ht="38.25">
      <c r="A590" s="2" t="s">
        <v>370</v>
      </c>
      <c r="B590" s="2" t="s">
        <v>371</v>
      </c>
      <c r="C590" s="5">
        <v>150818.34</v>
      </c>
      <c r="D590" s="5">
        <v>28187.75</v>
      </c>
      <c r="E590" s="5">
        <f t="shared" si="18"/>
        <v>179006.09</v>
      </c>
      <c r="F590" s="9">
        <v>159611.5</v>
      </c>
      <c r="G590" s="5">
        <v>32285.04</v>
      </c>
      <c r="I590" s="5">
        <f t="shared" si="19"/>
        <v>191896.54</v>
      </c>
    </row>
    <row r="591" spans="1:9" ht="38.25">
      <c r="A591" s="2" t="s">
        <v>370</v>
      </c>
      <c r="B591" s="2" t="s">
        <v>371</v>
      </c>
      <c r="C591" s="5">
        <v>161653.94</v>
      </c>
      <c r="D591" s="5">
        <v>28940.59</v>
      </c>
      <c r="E591" s="5">
        <f t="shared" si="18"/>
        <v>190594.53</v>
      </c>
      <c r="F591" s="9">
        <v>162286.3</v>
      </c>
      <c r="G591" s="5">
        <v>33108.36</v>
      </c>
      <c r="I591" s="5">
        <f t="shared" si="19"/>
        <v>195394.65999999997</v>
      </c>
    </row>
    <row r="592" spans="1:9" ht="38.25">
      <c r="A592" s="2" t="s">
        <v>370</v>
      </c>
      <c r="B592" s="2" t="s">
        <v>371</v>
      </c>
      <c r="C592" s="5">
        <v>168304.45</v>
      </c>
      <c r="D592" s="5">
        <v>29981.05</v>
      </c>
      <c r="E592" s="5">
        <f aca="true" t="shared" si="20" ref="E592:E623">SUM(C592:D592)</f>
        <v>198285.5</v>
      </c>
      <c r="F592" s="9">
        <v>168103.58</v>
      </c>
      <c r="G592" s="5">
        <v>33908.64</v>
      </c>
      <c r="I592" s="5">
        <f aca="true" t="shared" si="21" ref="I592:I623">SUM(F592:H592)</f>
        <v>202012.21999999997</v>
      </c>
    </row>
    <row r="593" spans="1:9" ht="38.25">
      <c r="A593" s="2" t="s">
        <v>370</v>
      </c>
      <c r="B593" s="2" t="s">
        <v>371</v>
      </c>
      <c r="C593" s="5">
        <v>171895.02</v>
      </c>
      <c r="D593" s="5">
        <v>29399.04</v>
      </c>
      <c r="E593" s="5">
        <f t="shared" si="20"/>
        <v>201294.06</v>
      </c>
      <c r="F593" s="9">
        <v>174879.68</v>
      </c>
      <c r="G593" s="5">
        <v>33042.96</v>
      </c>
      <c r="I593" s="5">
        <f t="shared" si="21"/>
        <v>207922.63999999998</v>
      </c>
    </row>
    <row r="594" spans="1:9" ht="38.25">
      <c r="A594" s="2" t="s">
        <v>370</v>
      </c>
      <c r="B594" s="2" t="s">
        <v>372</v>
      </c>
      <c r="C594" s="5">
        <v>188776.15</v>
      </c>
      <c r="D594" s="5">
        <v>35679.31</v>
      </c>
      <c r="E594" s="5">
        <f t="shared" si="20"/>
        <v>224455.46</v>
      </c>
      <c r="F594" s="9">
        <v>176221.7</v>
      </c>
      <c r="G594" s="5">
        <v>39739.92</v>
      </c>
      <c r="I594" s="5">
        <f t="shared" si="21"/>
        <v>215961.62</v>
      </c>
    </row>
    <row r="595" spans="1:9" ht="38.25">
      <c r="A595" s="2" t="s">
        <v>370</v>
      </c>
      <c r="B595" s="2" t="s">
        <v>371</v>
      </c>
      <c r="C595" s="5">
        <v>185211.84</v>
      </c>
      <c r="D595" s="5">
        <v>27707.54</v>
      </c>
      <c r="E595" s="5">
        <f t="shared" si="20"/>
        <v>212919.38</v>
      </c>
      <c r="F595" s="9">
        <v>186790.87</v>
      </c>
      <c r="G595" s="5">
        <v>34235.04</v>
      </c>
      <c r="I595" s="5">
        <f t="shared" si="21"/>
        <v>221025.91</v>
      </c>
    </row>
    <row r="596" spans="1:9" ht="38.25">
      <c r="A596" s="2" t="s">
        <v>370</v>
      </c>
      <c r="B596" s="2" t="s">
        <v>371</v>
      </c>
      <c r="C596" s="5">
        <v>136264.12</v>
      </c>
      <c r="D596" s="5">
        <v>24356.04</v>
      </c>
      <c r="E596" s="5">
        <f t="shared" si="20"/>
        <v>160620.16</v>
      </c>
      <c r="F596" s="9">
        <v>199978.86</v>
      </c>
      <c r="G596" s="5">
        <v>25516.8</v>
      </c>
      <c r="I596" s="5">
        <f t="shared" si="21"/>
        <v>225495.65999999997</v>
      </c>
    </row>
    <row r="597" spans="1:9" ht="38.25">
      <c r="A597" s="2" t="s">
        <v>370</v>
      </c>
      <c r="B597" s="2" t="s">
        <v>371</v>
      </c>
      <c r="C597" s="5">
        <v>189578.04</v>
      </c>
      <c r="D597" s="5">
        <v>22352.88</v>
      </c>
      <c r="E597" s="5">
        <f t="shared" si="20"/>
        <v>211930.92</v>
      </c>
      <c r="F597" s="9">
        <v>195451.35</v>
      </c>
      <c r="G597" s="5">
        <v>31703.88</v>
      </c>
      <c r="I597" s="5">
        <f t="shared" si="21"/>
        <v>227155.23</v>
      </c>
    </row>
    <row r="598" spans="1:9" ht="38.25">
      <c r="A598" s="2" t="s">
        <v>370</v>
      </c>
      <c r="B598" s="2" t="s">
        <v>372</v>
      </c>
      <c r="C598" s="5">
        <v>199527.4</v>
      </c>
      <c r="D598" s="5">
        <v>38242.62</v>
      </c>
      <c r="E598" s="5">
        <f t="shared" si="20"/>
        <v>237770.02</v>
      </c>
      <c r="F598" s="9">
        <v>185110.72</v>
      </c>
      <c r="G598" s="5">
        <v>42641.52</v>
      </c>
      <c r="I598" s="5">
        <f t="shared" si="21"/>
        <v>227752.24</v>
      </c>
    </row>
    <row r="599" spans="1:9" ht="38.25">
      <c r="A599" s="2" t="s">
        <v>370</v>
      </c>
      <c r="B599" s="2" t="s">
        <v>371</v>
      </c>
      <c r="C599" s="5">
        <v>201533.32</v>
      </c>
      <c r="D599" s="5">
        <v>34403.06</v>
      </c>
      <c r="E599" s="5">
        <f t="shared" si="20"/>
        <v>235936.38</v>
      </c>
      <c r="F599" s="9">
        <v>216855.03</v>
      </c>
      <c r="G599" s="5">
        <v>39244.44</v>
      </c>
      <c r="I599" s="5">
        <f t="shared" si="21"/>
        <v>256099.47</v>
      </c>
    </row>
    <row r="600" spans="1:9" ht="38.25">
      <c r="A600" s="2" t="s">
        <v>370</v>
      </c>
      <c r="B600" s="2" t="s">
        <v>371</v>
      </c>
      <c r="C600" s="5">
        <v>187732.55</v>
      </c>
      <c r="D600" s="5">
        <v>38334.69</v>
      </c>
      <c r="E600" s="5">
        <f t="shared" si="20"/>
        <v>226067.24</v>
      </c>
      <c r="F600" s="9">
        <v>261642.19</v>
      </c>
      <c r="G600" s="5">
        <v>0</v>
      </c>
      <c r="I600" s="5">
        <f t="shared" si="21"/>
        <v>261642.19</v>
      </c>
    </row>
    <row r="601" spans="1:9" ht="38.25">
      <c r="A601" s="2" t="s">
        <v>370</v>
      </c>
      <c r="B601" s="2" t="s">
        <v>372</v>
      </c>
      <c r="C601" s="5">
        <v>225845.52</v>
      </c>
      <c r="D601" s="5">
        <v>44297.81</v>
      </c>
      <c r="E601" s="5">
        <f t="shared" si="20"/>
        <v>270143.32999999996</v>
      </c>
      <c r="F601" s="9">
        <v>212343.82</v>
      </c>
      <c r="G601" s="5">
        <v>49443.12</v>
      </c>
      <c r="I601" s="5">
        <f t="shared" si="21"/>
        <v>261786.94</v>
      </c>
    </row>
    <row r="602" spans="1:9" ht="38.25">
      <c r="A602" s="2" t="s">
        <v>370</v>
      </c>
      <c r="B602" s="2" t="s">
        <v>371</v>
      </c>
      <c r="C602" s="5">
        <v>226843.37</v>
      </c>
      <c r="D602" s="5">
        <v>43578.86</v>
      </c>
      <c r="E602" s="5">
        <f t="shared" si="20"/>
        <v>270422.23</v>
      </c>
      <c r="F602" s="9">
        <v>219071.8</v>
      </c>
      <c r="G602" s="5">
        <v>46258.08</v>
      </c>
      <c r="I602" s="5">
        <f t="shared" si="21"/>
        <v>265329.88</v>
      </c>
    </row>
    <row r="603" spans="1:9" ht="38.25">
      <c r="A603" s="2" t="s">
        <v>370</v>
      </c>
      <c r="B603" s="2" t="s">
        <v>371</v>
      </c>
      <c r="C603" s="5">
        <v>240329.55</v>
      </c>
      <c r="D603" s="5">
        <v>43453.47</v>
      </c>
      <c r="E603" s="5">
        <f t="shared" si="20"/>
        <v>283783.02</v>
      </c>
      <c r="F603" s="9">
        <v>233459.65</v>
      </c>
      <c r="G603" s="5">
        <v>49432.8</v>
      </c>
      <c r="I603" s="5">
        <f t="shared" si="21"/>
        <v>282892.45</v>
      </c>
    </row>
    <row r="604" spans="1:9" ht="38.25">
      <c r="A604" s="2" t="s">
        <v>528</v>
      </c>
      <c r="B604" s="2" t="s">
        <v>530</v>
      </c>
      <c r="C604" s="5">
        <v>40881</v>
      </c>
      <c r="D604" s="5">
        <v>2999</v>
      </c>
      <c r="E604" s="5">
        <f t="shared" si="20"/>
        <v>43880</v>
      </c>
      <c r="F604" s="9">
        <v>44102</v>
      </c>
      <c r="G604" s="5">
        <v>1457</v>
      </c>
      <c r="I604" s="5">
        <f t="shared" si="21"/>
        <v>45559</v>
      </c>
    </row>
    <row r="605" spans="1:9" ht="25.5">
      <c r="A605" s="2" t="s">
        <v>528</v>
      </c>
      <c r="B605" s="2" t="s">
        <v>529</v>
      </c>
      <c r="C605" s="5">
        <v>128514</v>
      </c>
      <c r="D605" s="5">
        <v>26234</v>
      </c>
      <c r="E605" s="5">
        <f t="shared" si="20"/>
        <v>154748</v>
      </c>
      <c r="F605" s="9">
        <v>160517</v>
      </c>
      <c r="G605" s="5">
        <v>22740</v>
      </c>
      <c r="I605" s="5">
        <f t="shared" si="21"/>
        <v>183257</v>
      </c>
    </row>
    <row r="606" spans="1:9" ht="25.5">
      <c r="A606" s="2" t="s">
        <v>528</v>
      </c>
      <c r="B606" s="2" t="s">
        <v>559</v>
      </c>
      <c r="C606" s="5">
        <v>181643</v>
      </c>
      <c r="D606" s="5">
        <v>45322</v>
      </c>
      <c r="E606" s="5">
        <f t="shared" si="20"/>
        <v>226965</v>
      </c>
      <c r="F606" s="9">
        <v>219725</v>
      </c>
      <c r="G606" s="5">
        <v>42711</v>
      </c>
      <c r="I606" s="5">
        <f t="shared" si="21"/>
        <v>262436</v>
      </c>
    </row>
    <row r="607" spans="1:9" ht="25.5">
      <c r="A607" s="2" t="s">
        <v>528</v>
      </c>
      <c r="B607" s="2" t="s">
        <v>560</v>
      </c>
      <c r="C607" s="5">
        <v>222108</v>
      </c>
      <c r="D607" s="5">
        <v>62913</v>
      </c>
      <c r="E607" s="5">
        <f t="shared" si="20"/>
        <v>285021</v>
      </c>
      <c r="F607" s="9">
        <v>227237</v>
      </c>
      <c r="G607" s="5">
        <v>50436</v>
      </c>
      <c r="I607" s="5">
        <f t="shared" si="21"/>
        <v>277673</v>
      </c>
    </row>
    <row r="608" spans="1:9" ht="25.5">
      <c r="A608" s="2" t="s">
        <v>528</v>
      </c>
      <c r="B608" s="2" t="s">
        <v>561</v>
      </c>
      <c r="C608" s="5">
        <v>245769</v>
      </c>
      <c r="D608" s="5">
        <v>55825</v>
      </c>
      <c r="E608" s="5">
        <f t="shared" si="20"/>
        <v>301594</v>
      </c>
      <c r="F608" s="9">
        <v>249516</v>
      </c>
      <c r="G608" s="5">
        <v>53161</v>
      </c>
      <c r="I608" s="5">
        <f t="shared" si="21"/>
        <v>302677</v>
      </c>
    </row>
    <row r="609" spans="1:9" ht="25.5">
      <c r="A609" s="2" t="s">
        <v>528</v>
      </c>
      <c r="B609" s="2" t="s">
        <v>562</v>
      </c>
      <c r="C609" s="5">
        <v>263206</v>
      </c>
      <c r="D609" s="5">
        <v>109811</v>
      </c>
      <c r="E609" s="5">
        <f t="shared" si="20"/>
        <v>373017</v>
      </c>
      <c r="F609" s="9">
        <v>329845</v>
      </c>
      <c r="G609" s="5">
        <v>78921</v>
      </c>
      <c r="I609" s="5">
        <f t="shared" si="21"/>
        <v>408766</v>
      </c>
    </row>
    <row r="610" spans="1:9" ht="51">
      <c r="A610" s="2" t="s">
        <v>566</v>
      </c>
      <c r="B610" s="2" t="s">
        <v>568</v>
      </c>
      <c r="C610" s="5">
        <v>55000</v>
      </c>
      <c r="D610" s="5">
        <v>5000</v>
      </c>
      <c r="E610" s="5">
        <f t="shared" si="20"/>
        <v>60000</v>
      </c>
      <c r="F610" s="9">
        <v>145000</v>
      </c>
      <c r="G610" s="5">
        <v>16000</v>
      </c>
      <c r="I610" s="5">
        <f t="shared" si="21"/>
        <v>161000</v>
      </c>
    </row>
    <row r="611" spans="1:9" ht="51">
      <c r="A611" s="2" t="s">
        <v>566</v>
      </c>
      <c r="B611" s="2" t="s">
        <v>567</v>
      </c>
      <c r="C611" s="5">
        <v>160000</v>
      </c>
      <c r="D611" s="5">
        <v>14000</v>
      </c>
      <c r="E611" s="5">
        <f t="shared" si="20"/>
        <v>174000</v>
      </c>
      <c r="F611" s="9">
        <v>155000</v>
      </c>
      <c r="G611" s="5">
        <v>17000</v>
      </c>
      <c r="I611" s="5">
        <f t="shared" si="21"/>
        <v>172000</v>
      </c>
    </row>
    <row r="612" spans="1:9" ht="12.75">
      <c r="A612" s="2" t="s">
        <v>569</v>
      </c>
      <c r="B612" s="2" t="s">
        <v>570</v>
      </c>
      <c r="C612" s="5">
        <v>195675</v>
      </c>
      <c r="D612" s="5">
        <v>16581</v>
      </c>
      <c r="E612" s="5">
        <f t="shared" si="20"/>
        <v>212256</v>
      </c>
      <c r="F612" s="9">
        <v>180902</v>
      </c>
      <c r="G612" s="5">
        <v>20829</v>
      </c>
      <c r="I612" s="5">
        <f t="shared" si="21"/>
        <v>201731</v>
      </c>
    </row>
    <row r="613" spans="1:9" ht="25.5">
      <c r="A613" s="2" t="s">
        <v>569</v>
      </c>
      <c r="B613" s="2" t="s">
        <v>562</v>
      </c>
      <c r="C613" s="5">
        <v>192167</v>
      </c>
      <c r="D613" s="5">
        <v>18355</v>
      </c>
      <c r="E613" s="5">
        <f t="shared" si="20"/>
        <v>210522</v>
      </c>
      <c r="F613" s="9">
        <v>190591</v>
      </c>
      <c r="G613" s="5">
        <v>22310</v>
      </c>
      <c r="I613" s="5">
        <f t="shared" si="21"/>
        <v>212901</v>
      </c>
    </row>
    <row r="614" spans="1:9" ht="38.25">
      <c r="A614" s="2" t="s">
        <v>571</v>
      </c>
      <c r="B614" s="2" t="s">
        <v>572</v>
      </c>
      <c r="C614" s="5">
        <v>0</v>
      </c>
      <c r="D614" s="5">
        <v>0</v>
      </c>
      <c r="E614" s="5">
        <f t="shared" si="20"/>
        <v>0</v>
      </c>
      <c r="F614" s="9">
        <v>142669</v>
      </c>
      <c r="G614" s="5">
        <v>30129</v>
      </c>
      <c r="I614" s="5">
        <f t="shared" si="21"/>
        <v>172798</v>
      </c>
    </row>
    <row r="615" spans="1:9" ht="25.5">
      <c r="A615" s="2" t="s">
        <v>574</v>
      </c>
      <c r="B615" s="2" t="s">
        <v>575</v>
      </c>
      <c r="C615" s="5">
        <v>90794</v>
      </c>
      <c r="D615" s="5">
        <v>14150</v>
      </c>
      <c r="E615" s="5">
        <f t="shared" si="20"/>
        <v>104944</v>
      </c>
      <c r="F615" s="9">
        <v>223509</v>
      </c>
      <c r="G615" s="5">
        <v>14476</v>
      </c>
      <c r="I615" s="5">
        <f t="shared" si="21"/>
        <v>237985</v>
      </c>
    </row>
    <row r="616" spans="1:9" ht="25.5">
      <c r="A616" s="2" t="s">
        <v>577</v>
      </c>
      <c r="B616" s="2" t="s">
        <v>562</v>
      </c>
      <c r="C616" s="5">
        <v>166009</v>
      </c>
      <c r="D616" s="5" t="s">
        <v>218</v>
      </c>
      <c r="E616" s="5">
        <f t="shared" si="20"/>
        <v>166009</v>
      </c>
      <c r="F616" s="9">
        <v>165085</v>
      </c>
      <c r="G616" s="5" t="s">
        <v>218</v>
      </c>
      <c r="I616" s="5">
        <f t="shared" si="21"/>
        <v>165085</v>
      </c>
    </row>
    <row r="617" spans="1:9" ht="38.25">
      <c r="A617" s="2" t="s">
        <v>404</v>
      </c>
      <c r="B617" s="2" t="s">
        <v>562</v>
      </c>
      <c r="C617" s="5">
        <v>193651</v>
      </c>
      <c r="D617" s="5">
        <v>55363</v>
      </c>
      <c r="E617" s="5">
        <f t="shared" si="20"/>
        <v>249014</v>
      </c>
      <c r="F617" s="9">
        <v>182110</v>
      </c>
      <c r="G617" s="5">
        <v>44619</v>
      </c>
      <c r="I617" s="5">
        <f t="shared" si="21"/>
        <v>226729</v>
      </c>
    </row>
    <row r="618" spans="1:9" ht="12.75">
      <c r="A618" s="2" t="s">
        <v>407</v>
      </c>
      <c r="B618" s="2" t="s">
        <v>526</v>
      </c>
      <c r="C618" s="5">
        <v>11891</v>
      </c>
      <c r="D618" s="5">
        <v>2701</v>
      </c>
      <c r="E618" s="5">
        <f t="shared" si="20"/>
        <v>14592</v>
      </c>
      <c r="F618" s="9">
        <v>152714</v>
      </c>
      <c r="G618" s="5">
        <v>22349</v>
      </c>
      <c r="I618" s="5">
        <f t="shared" si="21"/>
        <v>175063</v>
      </c>
    </row>
    <row r="619" spans="1:9" ht="38.25">
      <c r="A619" s="2" t="s">
        <v>109</v>
      </c>
      <c r="B619" s="2" t="s">
        <v>110</v>
      </c>
      <c r="C619" s="5">
        <v>136257</v>
      </c>
      <c r="D619" s="5">
        <v>66939</v>
      </c>
      <c r="E619" s="5">
        <f t="shared" si="20"/>
        <v>203196</v>
      </c>
      <c r="F619" s="9">
        <v>157861</v>
      </c>
      <c r="G619" s="5">
        <v>59601</v>
      </c>
      <c r="I619" s="5">
        <f t="shared" si="21"/>
        <v>217462</v>
      </c>
    </row>
    <row r="620" spans="1:9" ht="38.25">
      <c r="A620" s="2" t="s">
        <v>117</v>
      </c>
      <c r="B620" s="2" t="s">
        <v>118</v>
      </c>
      <c r="C620" s="5">
        <v>135730</v>
      </c>
      <c r="D620" s="5">
        <v>26184</v>
      </c>
      <c r="E620" s="5">
        <f t="shared" si="20"/>
        <v>161914</v>
      </c>
      <c r="F620" s="9">
        <v>135975</v>
      </c>
      <c r="G620" s="5">
        <v>28774</v>
      </c>
      <c r="I620" s="5">
        <f t="shared" si="21"/>
        <v>164749</v>
      </c>
    </row>
    <row r="621" spans="1:9" ht="25.5">
      <c r="A621" s="2" t="s">
        <v>120</v>
      </c>
      <c r="B621" s="2" t="s">
        <v>121</v>
      </c>
      <c r="C621" s="5">
        <v>0</v>
      </c>
      <c r="D621" s="5">
        <v>0</v>
      </c>
      <c r="E621" s="5">
        <f t="shared" si="20"/>
        <v>0</v>
      </c>
      <c r="F621" s="9">
        <v>152327</v>
      </c>
      <c r="G621" s="5">
        <v>27721</v>
      </c>
      <c r="I621" s="5">
        <f t="shared" si="21"/>
        <v>180048</v>
      </c>
    </row>
    <row r="622" spans="1:9" ht="25.5">
      <c r="A622" s="2" t="s">
        <v>120</v>
      </c>
      <c r="B622" s="2" t="s">
        <v>121</v>
      </c>
      <c r="C622" s="5">
        <v>0</v>
      </c>
      <c r="D622" s="5">
        <v>0</v>
      </c>
      <c r="E622" s="5">
        <f t="shared" si="20"/>
        <v>0</v>
      </c>
      <c r="F622" s="9">
        <v>152327</v>
      </c>
      <c r="G622" s="5">
        <v>27721</v>
      </c>
      <c r="I622" s="5">
        <f t="shared" si="21"/>
        <v>180048</v>
      </c>
    </row>
    <row r="623" spans="1:9" ht="25.5">
      <c r="A623" s="2" t="s">
        <v>122</v>
      </c>
      <c r="B623" s="2" t="s">
        <v>562</v>
      </c>
      <c r="C623" s="5">
        <v>182590</v>
      </c>
      <c r="D623" s="5">
        <v>55567</v>
      </c>
      <c r="E623" s="5">
        <f t="shared" si="20"/>
        <v>238157</v>
      </c>
      <c r="F623" s="9">
        <v>196375</v>
      </c>
      <c r="G623" s="5">
        <v>47818</v>
      </c>
      <c r="I623" s="5">
        <f t="shared" si="21"/>
        <v>244193</v>
      </c>
    </row>
    <row r="624" spans="1:9" ht="38.25">
      <c r="A624" s="2" t="s">
        <v>69</v>
      </c>
      <c r="B624" s="2" t="s">
        <v>561</v>
      </c>
      <c r="C624" s="5">
        <v>120000</v>
      </c>
      <c r="D624" s="5">
        <v>21000</v>
      </c>
      <c r="E624" s="5">
        <f aca="true" t="shared" si="22" ref="E624:E655">SUM(C624:D624)</f>
        <v>141000</v>
      </c>
      <c r="F624" s="9">
        <v>137000</v>
      </c>
      <c r="G624" s="5">
        <v>25000</v>
      </c>
      <c r="I624" s="5">
        <f aca="true" t="shared" si="23" ref="I624:I655">SUM(F624:H624)</f>
        <v>162000</v>
      </c>
    </row>
    <row r="625" spans="1:9" ht="38.25">
      <c r="A625" s="2" t="s">
        <v>69</v>
      </c>
      <c r="B625" s="2" t="s">
        <v>562</v>
      </c>
      <c r="C625" s="5">
        <v>121000</v>
      </c>
      <c r="D625" s="5">
        <v>22000</v>
      </c>
      <c r="E625" s="5">
        <f t="shared" si="22"/>
        <v>143000</v>
      </c>
      <c r="F625" s="9">
        <v>138000</v>
      </c>
      <c r="G625" s="5">
        <v>26000</v>
      </c>
      <c r="I625" s="5">
        <f t="shared" si="23"/>
        <v>164000</v>
      </c>
    </row>
    <row r="626" spans="1:9" ht="38.25">
      <c r="A626" s="2" t="s">
        <v>69</v>
      </c>
      <c r="B626" s="2" t="s">
        <v>561</v>
      </c>
      <c r="C626" s="5">
        <v>124000</v>
      </c>
      <c r="D626" s="5">
        <v>20000</v>
      </c>
      <c r="E626" s="5">
        <f t="shared" si="22"/>
        <v>144000</v>
      </c>
      <c r="F626" s="9">
        <v>141000</v>
      </c>
      <c r="G626" s="5">
        <v>24000</v>
      </c>
      <c r="I626" s="5">
        <f t="shared" si="23"/>
        <v>165000</v>
      </c>
    </row>
    <row r="627" spans="1:9" ht="38.25">
      <c r="A627" s="2" t="s">
        <v>69</v>
      </c>
      <c r="B627" s="2" t="s">
        <v>376</v>
      </c>
      <c r="C627" s="5">
        <v>122000</v>
      </c>
      <c r="D627" s="5">
        <v>25000</v>
      </c>
      <c r="E627" s="5">
        <f t="shared" si="22"/>
        <v>147000</v>
      </c>
      <c r="F627" s="9">
        <v>528000</v>
      </c>
      <c r="G627" s="5">
        <v>27000</v>
      </c>
      <c r="I627" s="5">
        <f t="shared" si="23"/>
        <v>555000</v>
      </c>
    </row>
    <row r="628" spans="1:9" ht="12.75">
      <c r="A628" s="2" t="s">
        <v>377</v>
      </c>
      <c r="B628" s="2" t="s">
        <v>573</v>
      </c>
      <c r="C628" s="5">
        <v>162911</v>
      </c>
      <c r="D628" s="5">
        <v>49394</v>
      </c>
      <c r="E628" s="5">
        <f t="shared" si="22"/>
        <v>212305</v>
      </c>
      <c r="F628" s="9">
        <v>138289</v>
      </c>
      <c r="G628" s="5">
        <v>54599</v>
      </c>
      <c r="I628" s="5">
        <f t="shared" si="23"/>
        <v>192888</v>
      </c>
    </row>
    <row r="629" spans="1:9" ht="12.75">
      <c r="A629" s="2" t="s">
        <v>377</v>
      </c>
      <c r="B629" s="2" t="s">
        <v>378</v>
      </c>
      <c r="C629" s="5">
        <v>167480</v>
      </c>
      <c r="D629" s="5">
        <v>51896</v>
      </c>
      <c r="E629" s="5">
        <f t="shared" si="22"/>
        <v>219376</v>
      </c>
      <c r="F629" s="9">
        <v>162583</v>
      </c>
      <c r="G629" s="5">
        <v>65075</v>
      </c>
      <c r="I629" s="5">
        <f t="shared" si="23"/>
        <v>227658</v>
      </c>
    </row>
    <row r="630" spans="1:9" ht="12.75">
      <c r="A630" t="s">
        <v>606</v>
      </c>
      <c r="B630" t="s">
        <v>556</v>
      </c>
      <c r="C630" s="17">
        <v>135508</v>
      </c>
      <c r="D630" s="17">
        <v>24698</v>
      </c>
      <c r="E630" s="17">
        <f t="shared" si="22"/>
        <v>160206</v>
      </c>
      <c r="F630" s="17">
        <v>138991</v>
      </c>
      <c r="G630" s="17">
        <v>29461</v>
      </c>
      <c r="I630" s="18">
        <f t="shared" si="23"/>
        <v>168452</v>
      </c>
    </row>
    <row r="631" spans="1:9" ht="12.75">
      <c r="A631" t="s">
        <v>606</v>
      </c>
      <c r="B631" t="s">
        <v>556</v>
      </c>
      <c r="C631" s="17">
        <v>151286</v>
      </c>
      <c r="D631" s="17">
        <v>27994</v>
      </c>
      <c r="E631" s="17">
        <f t="shared" si="22"/>
        <v>179280</v>
      </c>
      <c r="F631" s="17">
        <v>149639</v>
      </c>
      <c r="G631" s="17">
        <v>31447</v>
      </c>
      <c r="I631" s="18">
        <f t="shared" si="23"/>
        <v>181086</v>
      </c>
    </row>
    <row r="632" spans="1:9" ht="12.75">
      <c r="A632" t="s">
        <v>606</v>
      </c>
      <c r="B632" t="s">
        <v>556</v>
      </c>
      <c r="C632" s="17">
        <v>129534</v>
      </c>
      <c r="D632" s="17">
        <v>24861</v>
      </c>
      <c r="E632" s="17">
        <f t="shared" si="22"/>
        <v>154395</v>
      </c>
      <c r="F632" s="17">
        <v>163893</v>
      </c>
      <c r="G632" s="17">
        <v>34284</v>
      </c>
      <c r="I632" s="18">
        <f t="shared" si="23"/>
        <v>198177</v>
      </c>
    </row>
    <row r="633" spans="1:9" ht="12.75">
      <c r="A633" t="s">
        <v>606</v>
      </c>
      <c r="B633" t="s">
        <v>556</v>
      </c>
      <c r="C633" s="17">
        <v>139498</v>
      </c>
      <c r="D633" s="17">
        <v>24747</v>
      </c>
      <c r="E633" s="17">
        <f t="shared" si="22"/>
        <v>164245</v>
      </c>
      <c r="F633" s="17">
        <v>158935</v>
      </c>
      <c r="G633" s="17">
        <v>28587</v>
      </c>
      <c r="I633" s="18">
        <f t="shared" si="23"/>
        <v>187522</v>
      </c>
    </row>
    <row r="634" spans="1:9" ht="12.75">
      <c r="A634" t="s">
        <v>606</v>
      </c>
      <c r="B634" t="s">
        <v>556</v>
      </c>
      <c r="C634" s="17">
        <v>170176</v>
      </c>
      <c r="D634" s="17">
        <v>32133</v>
      </c>
      <c r="E634" s="17">
        <f t="shared" si="22"/>
        <v>202309</v>
      </c>
      <c r="F634" s="17">
        <v>169344</v>
      </c>
      <c r="G634" s="17">
        <v>36163</v>
      </c>
      <c r="I634" s="18">
        <f t="shared" si="23"/>
        <v>205507</v>
      </c>
    </row>
    <row r="635" spans="1:9" ht="12.75">
      <c r="A635" t="s">
        <v>606</v>
      </c>
      <c r="B635" t="s">
        <v>556</v>
      </c>
      <c r="C635" s="17">
        <v>105858</v>
      </c>
      <c r="D635" s="17">
        <v>17011</v>
      </c>
      <c r="E635" s="17">
        <f t="shared" si="22"/>
        <v>122869</v>
      </c>
      <c r="F635" s="17">
        <v>96063</v>
      </c>
      <c r="G635" s="17">
        <v>19259</v>
      </c>
      <c r="I635" s="18">
        <f t="shared" si="23"/>
        <v>115322</v>
      </c>
    </row>
    <row r="636" spans="1:9" ht="12.75">
      <c r="A636" t="s">
        <v>606</v>
      </c>
      <c r="B636" t="s">
        <v>556</v>
      </c>
      <c r="C636" s="17">
        <v>126507.55</v>
      </c>
      <c r="D636" s="17">
        <v>20886.12</v>
      </c>
      <c r="E636" s="17">
        <f t="shared" si="22"/>
        <v>147393.67</v>
      </c>
      <c r="F636" s="17">
        <v>138207</v>
      </c>
      <c r="G636" s="17">
        <v>25395</v>
      </c>
      <c r="I636" s="18">
        <f t="shared" si="23"/>
        <v>163602</v>
      </c>
    </row>
    <row r="637" spans="1:9" ht="12.75">
      <c r="A637" t="s">
        <v>606</v>
      </c>
      <c r="B637" t="s">
        <v>556</v>
      </c>
      <c r="C637" s="17">
        <v>171185.04</v>
      </c>
      <c r="D637" s="17">
        <v>32333.4</v>
      </c>
      <c r="E637" s="17">
        <f t="shared" si="22"/>
        <v>203518.44</v>
      </c>
      <c r="F637" s="17">
        <v>172071.57</v>
      </c>
      <c r="G637" s="17">
        <v>36508.44</v>
      </c>
      <c r="I637" s="18">
        <f t="shared" si="23"/>
        <v>208580.01</v>
      </c>
    </row>
    <row r="638" spans="1:9" ht="12.75">
      <c r="A638" t="s">
        <v>606</v>
      </c>
      <c r="B638" t="s">
        <v>556</v>
      </c>
      <c r="C638" s="17">
        <v>106839.73</v>
      </c>
      <c r="D638" s="17">
        <v>18949.32</v>
      </c>
      <c r="E638" s="17">
        <f t="shared" si="22"/>
        <v>125789.04999999999</v>
      </c>
      <c r="F638" s="17">
        <v>104143.87</v>
      </c>
      <c r="G638" s="17">
        <v>20863.53</v>
      </c>
      <c r="I638" s="18">
        <f t="shared" si="23"/>
        <v>125007.4</v>
      </c>
    </row>
    <row r="639" spans="1:9" ht="12.75">
      <c r="A639" t="s">
        <v>606</v>
      </c>
      <c r="B639" t="s">
        <v>556</v>
      </c>
      <c r="C639" s="17">
        <v>135205.91</v>
      </c>
      <c r="D639" s="17">
        <v>24383.4</v>
      </c>
      <c r="E639" s="17">
        <f t="shared" si="22"/>
        <v>159589.31</v>
      </c>
      <c r="F639" s="17">
        <v>133391.9</v>
      </c>
      <c r="G639" s="17">
        <v>27390.12</v>
      </c>
      <c r="I639" s="18">
        <f t="shared" si="23"/>
        <v>160782.02</v>
      </c>
    </row>
    <row r="640" spans="1:9" ht="12.75">
      <c r="A640" t="s">
        <v>606</v>
      </c>
      <c r="B640" t="s">
        <v>112</v>
      </c>
      <c r="C640" s="17">
        <v>121723.02</v>
      </c>
      <c r="D640" s="17">
        <v>24014.28</v>
      </c>
      <c r="E640" s="17">
        <f t="shared" si="22"/>
        <v>145737.3</v>
      </c>
      <c r="F640" s="17">
        <v>148819.08</v>
      </c>
      <c r="G640" s="17">
        <v>33212.16</v>
      </c>
      <c r="I640" s="18">
        <f t="shared" si="23"/>
        <v>182031.24</v>
      </c>
    </row>
    <row r="641" spans="1:9" ht="12.75">
      <c r="A641" t="s">
        <v>606</v>
      </c>
      <c r="B641" t="s">
        <v>556</v>
      </c>
      <c r="C641" s="17">
        <v>145023.79</v>
      </c>
      <c r="D641" s="17">
        <v>25762.92</v>
      </c>
      <c r="E641" s="17">
        <f t="shared" si="22"/>
        <v>170786.71000000002</v>
      </c>
      <c r="F641" s="17">
        <v>140363.92</v>
      </c>
      <c r="G641" s="17">
        <v>29759.76</v>
      </c>
      <c r="I641" s="18">
        <f t="shared" si="23"/>
        <v>170123.68000000002</v>
      </c>
    </row>
    <row r="642" spans="1:9" ht="12.75">
      <c r="A642" t="s">
        <v>606</v>
      </c>
      <c r="B642" t="s">
        <v>556</v>
      </c>
      <c r="C642" s="17">
        <v>129622.77</v>
      </c>
      <c r="D642" s="17">
        <v>20726.04</v>
      </c>
      <c r="E642" s="17">
        <f t="shared" si="22"/>
        <v>150348.81</v>
      </c>
      <c r="F642" s="17">
        <v>136958.03</v>
      </c>
      <c r="G642" s="17">
        <v>25584.36</v>
      </c>
      <c r="I642" s="18">
        <f t="shared" si="23"/>
        <v>162542.39</v>
      </c>
    </row>
    <row r="643" spans="1:9" ht="12.75">
      <c r="A643" t="s">
        <v>606</v>
      </c>
      <c r="B643" t="s">
        <v>556</v>
      </c>
      <c r="C643" s="17">
        <v>118078.7</v>
      </c>
      <c r="D643" s="17">
        <v>21352.8</v>
      </c>
      <c r="E643" s="17">
        <f t="shared" si="22"/>
        <v>139431.5</v>
      </c>
      <c r="F643" s="17">
        <v>133434.99</v>
      </c>
      <c r="G643" s="17">
        <v>25059.6</v>
      </c>
      <c r="I643" s="18">
        <f t="shared" si="23"/>
        <v>158494.59</v>
      </c>
    </row>
    <row r="644" spans="1:9" ht="12.75">
      <c r="A644" t="s">
        <v>606</v>
      </c>
      <c r="B644" t="s">
        <v>556</v>
      </c>
      <c r="C644" s="17">
        <v>133188.65</v>
      </c>
      <c r="D644" s="17">
        <v>24267.36</v>
      </c>
      <c r="E644" s="17">
        <f t="shared" si="22"/>
        <v>157456.01</v>
      </c>
      <c r="F644" s="17">
        <v>131684.96</v>
      </c>
      <c r="G644" s="17">
        <v>27259.56</v>
      </c>
      <c r="I644" s="18">
        <f t="shared" si="23"/>
        <v>158944.52</v>
      </c>
    </row>
    <row r="645" spans="1:9" ht="12.75">
      <c r="A645" t="s">
        <v>606</v>
      </c>
      <c r="B645" t="s">
        <v>556</v>
      </c>
      <c r="C645" s="17">
        <v>133129.19</v>
      </c>
      <c r="D645" s="17">
        <v>24067.56</v>
      </c>
      <c r="E645" s="17">
        <f t="shared" si="22"/>
        <v>157196.75</v>
      </c>
      <c r="F645" s="17">
        <v>136221.3</v>
      </c>
      <c r="G645" s="17">
        <v>27989.4</v>
      </c>
      <c r="I645" s="18">
        <f t="shared" si="23"/>
        <v>164210.69999999998</v>
      </c>
    </row>
    <row r="646" spans="1:9" ht="12.75">
      <c r="A646" t="s">
        <v>606</v>
      </c>
      <c r="B646" t="s">
        <v>556</v>
      </c>
      <c r="C646" s="17">
        <v>130207.11</v>
      </c>
      <c r="D646" s="17">
        <v>20726.04</v>
      </c>
      <c r="E646" s="17">
        <f t="shared" si="22"/>
        <v>150933.15</v>
      </c>
      <c r="F646" s="17">
        <v>141818.67</v>
      </c>
      <c r="G646" s="17">
        <v>25795.92</v>
      </c>
      <c r="I646" s="18">
        <f t="shared" si="23"/>
        <v>167614.59000000003</v>
      </c>
    </row>
    <row r="647" spans="1:9" ht="12.75">
      <c r="A647" t="s">
        <v>606</v>
      </c>
      <c r="B647" t="s">
        <v>556</v>
      </c>
      <c r="C647" s="17">
        <v>108984.99</v>
      </c>
      <c r="D647" s="17">
        <v>19498.68</v>
      </c>
      <c r="E647" s="17">
        <f t="shared" si="22"/>
        <v>128483.67000000001</v>
      </c>
      <c r="F647" s="17">
        <v>34816.34</v>
      </c>
      <c r="G647" s="17">
        <v>6268.15</v>
      </c>
      <c r="I647" s="18">
        <f t="shared" si="23"/>
        <v>41084.49</v>
      </c>
    </row>
    <row r="648" spans="1:9" ht="12.75">
      <c r="A648" t="s">
        <v>606</v>
      </c>
      <c r="B648" t="s">
        <v>112</v>
      </c>
      <c r="C648" s="17">
        <v>189386.58</v>
      </c>
      <c r="D648" s="17">
        <v>29742.12</v>
      </c>
      <c r="E648" s="17">
        <f t="shared" si="22"/>
        <v>219128.69999999998</v>
      </c>
      <c r="F648" s="17">
        <v>194025.19</v>
      </c>
      <c r="G648" s="17">
        <v>38534.04</v>
      </c>
      <c r="I648" s="18">
        <f t="shared" si="23"/>
        <v>232559.23</v>
      </c>
    </row>
    <row r="649" spans="1:9" ht="12.75">
      <c r="A649" t="s">
        <v>606</v>
      </c>
      <c r="B649" t="s">
        <v>556</v>
      </c>
      <c r="C649" s="17">
        <v>110375.08</v>
      </c>
      <c r="D649" s="17">
        <v>19754.28</v>
      </c>
      <c r="E649" s="17">
        <f t="shared" si="22"/>
        <v>130129.36</v>
      </c>
      <c r="F649" s="17">
        <v>110806.45</v>
      </c>
      <c r="G649" s="17">
        <v>22196.76</v>
      </c>
      <c r="I649" s="18">
        <f t="shared" si="23"/>
        <v>133003.21</v>
      </c>
    </row>
    <row r="650" spans="1:9" ht="12.75">
      <c r="A650" t="s">
        <v>606</v>
      </c>
      <c r="B650" t="s">
        <v>607</v>
      </c>
      <c r="C650" s="17">
        <v>126962.13</v>
      </c>
      <c r="D650" s="17">
        <v>22571.28</v>
      </c>
      <c r="E650" s="17">
        <f t="shared" si="22"/>
        <v>149533.41</v>
      </c>
      <c r="F650" s="17">
        <v>46942.26</v>
      </c>
      <c r="G650" s="17">
        <v>8676.36</v>
      </c>
      <c r="I650" s="18">
        <f t="shared" si="23"/>
        <v>55618.62</v>
      </c>
    </row>
    <row r="651" spans="1:9" ht="12.75">
      <c r="A651" t="s">
        <v>606</v>
      </c>
      <c r="B651" t="s">
        <v>556</v>
      </c>
      <c r="C651" s="17">
        <v>136424.56</v>
      </c>
      <c r="D651" s="17">
        <v>23757.72</v>
      </c>
      <c r="E651" s="17">
        <f t="shared" si="22"/>
        <v>160182.28</v>
      </c>
      <c r="F651" s="17">
        <v>137472.41</v>
      </c>
      <c r="G651" s="17">
        <v>27475.32</v>
      </c>
      <c r="I651" s="18">
        <f t="shared" si="23"/>
        <v>164947.73</v>
      </c>
    </row>
    <row r="652" spans="1:9" ht="12.75">
      <c r="A652" t="s">
        <v>606</v>
      </c>
      <c r="B652" t="s">
        <v>556</v>
      </c>
      <c r="C652" s="17">
        <v>124648.29</v>
      </c>
      <c r="D652" s="17">
        <v>20726.04</v>
      </c>
      <c r="E652" s="17">
        <f t="shared" si="22"/>
        <v>145374.33</v>
      </c>
      <c r="F652" s="17">
        <v>137641.42</v>
      </c>
      <c r="G652" s="17">
        <v>24915.36</v>
      </c>
      <c r="I652" s="18">
        <f t="shared" si="23"/>
        <v>162556.78000000003</v>
      </c>
    </row>
    <row r="653" spans="1:9" ht="12.75">
      <c r="A653" t="s">
        <v>606</v>
      </c>
      <c r="B653" t="s">
        <v>556</v>
      </c>
      <c r="C653" s="17">
        <v>171118.43</v>
      </c>
      <c r="D653" s="17">
        <v>31985.04</v>
      </c>
      <c r="E653" s="17">
        <f t="shared" si="22"/>
        <v>203103.47</v>
      </c>
      <c r="F653" s="17">
        <v>158664.75</v>
      </c>
      <c r="G653" s="17">
        <v>32934.77</v>
      </c>
      <c r="I653" s="18">
        <f t="shared" si="23"/>
        <v>191599.52</v>
      </c>
    </row>
    <row r="654" spans="1:9" ht="12.75">
      <c r="A654" t="s">
        <v>606</v>
      </c>
      <c r="B654" t="s">
        <v>556</v>
      </c>
      <c r="C654" s="17">
        <v>138906.64</v>
      </c>
      <c r="D654" s="17">
        <v>25500.72</v>
      </c>
      <c r="E654" s="17">
        <f t="shared" si="22"/>
        <v>164407.36000000002</v>
      </c>
      <c r="F654" s="17">
        <v>141860.68</v>
      </c>
      <c r="G654" s="17">
        <v>29686.32</v>
      </c>
      <c r="I654" s="18">
        <f t="shared" si="23"/>
        <v>171547</v>
      </c>
    </row>
    <row r="655" spans="1:9" ht="12.75">
      <c r="A655" t="s">
        <v>606</v>
      </c>
      <c r="B655" t="s">
        <v>556</v>
      </c>
      <c r="C655" s="17">
        <v>127646.95</v>
      </c>
      <c r="D655" s="17">
        <v>22875.72</v>
      </c>
      <c r="E655" s="17">
        <f t="shared" si="22"/>
        <v>150522.66999999998</v>
      </c>
      <c r="F655" s="17">
        <v>138868.53</v>
      </c>
      <c r="G655" s="17">
        <v>26209.8</v>
      </c>
      <c r="I655" s="18">
        <f t="shared" si="23"/>
        <v>165078.33</v>
      </c>
    </row>
    <row r="656" spans="1:9" ht="12.75">
      <c r="A656" t="s">
        <v>606</v>
      </c>
      <c r="B656" t="s">
        <v>556</v>
      </c>
      <c r="C656" s="17">
        <v>172231.13</v>
      </c>
      <c r="D656" s="17">
        <v>32196.12</v>
      </c>
      <c r="E656" s="17">
        <f aca="true" t="shared" si="24" ref="E656:E687">SUM(C656:D656)</f>
        <v>204427.25</v>
      </c>
      <c r="F656" s="17">
        <v>172707.17</v>
      </c>
      <c r="G656" s="17">
        <v>36166.08</v>
      </c>
      <c r="I656" s="18">
        <f aca="true" t="shared" si="25" ref="I656:I687">SUM(F656:H656)</f>
        <v>208873.25</v>
      </c>
    </row>
    <row r="657" spans="1:9" ht="12.75">
      <c r="A657" t="s">
        <v>606</v>
      </c>
      <c r="B657" t="s">
        <v>556</v>
      </c>
      <c r="C657" s="17">
        <v>174557.9</v>
      </c>
      <c r="D657" s="17">
        <v>32134.44</v>
      </c>
      <c r="E657" s="17">
        <f t="shared" si="24"/>
        <v>206692.34</v>
      </c>
      <c r="F657" s="17">
        <v>173399.5</v>
      </c>
      <c r="G657" s="17">
        <v>36165.12</v>
      </c>
      <c r="I657" s="18">
        <f t="shared" si="25"/>
        <v>209564.62</v>
      </c>
    </row>
    <row r="658" spans="1:9" ht="12.75">
      <c r="A658" t="s">
        <v>606</v>
      </c>
      <c r="B658" t="s">
        <v>556</v>
      </c>
      <c r="C658" s="17">
        <v>141178.68</v>
      </c>
      <c r="D658" s="17">
        <v>24088.08</v>
      </c>
      <c r="E658" s="17">
        <f t="shared" si="24"/>
        <v>165266.76</v>
      </c>
      <c r="F658" s="17">
        <v>130708</v>
      </c>
      <c r="G658" s="17">
        <v>28698.96</v>
      </c>
      <c r="I658" s="18">
        <f t="shared" si="25"/>
        <v>159406.96</v>
      </c>
    </row>
    <row r="659" spans="1:9" ht="12.75">
      <c r="A659" t="s">
        <v>606</v>
      </c>
      <c r="B659" t="s">
        <v>556</v>
      </c>
      <c r="C659" s="17">
        <v>171929.7</v>
      </c>
      <c r="D659" s="17">
        <v>32133.36</v>
      </c>
      <c r="E659" s="17">
        <f t="shared" si="24"/>
        <v>204063.06</v>
      </c>
      <c r="F659" s="17">
        <v>161493.36</v>
      </c>
      <c r="G659" s="17">
        <v>33150.22</v>
      </c>
      <c r="I659" s="18">
        <f t="shared" si="25"/>
        <v>194643.58</v>
      </c>
    </row>
    <row r="660" spans="1:9" ht="12.75">
      <c r="A660" t="s">
        <v>606</v>
      </c>
      <c r="B660" t="s">
        <v>556</v>
      </c>
      <c r="C660" s="17">
        <v>152858.24</v>
      </c>
      <c r="D660" s="17">
        <v>28154.16</v>
      </c>
      <c r="E660" s="17">
        <f t="shared" si="24"/>
        <v>181012.4</v>
      </c>
      <c r="F660" s="17">
        <v>152258.25</v>
      </c>
      <c r="G660" s="17">
        <v>31626.84</v>
      </c>
      <c r="I660" s="18">
        <f t="shared" si="25"/>
        <v>183885.09</v>
      </c>
    </row>
    <row r="661" spans="1:9" ht="12.75">
      <c r="A661" t="s">
        <v>606</v>
      </c>
      <c r="B661" t="s">
        <v>556</v>
      </c>
      <c r="C661" s="17">
        <v>121250.95</v>
      </c>
      <c r="D661" s="17">
        <v>19062.84</v>
      </c>
      <c r="E661" s="17">
        <f t="shared" si="24"/>
        <v>140313.79</v>
      </c>
      <c r="F661" s="17">
        <v>134340.09</v>
      </c>
      <c r="G661" s="17">
        <v>25245.48</v>
      </c>
      <c r="I661" s="18">
        <f t="shared" si="25"/>
        <v>159585.57</v>
      </c>
    </row>
    <row r="662" spans="1:9" ht="12.75">
      <c r="A662" t="s">
        <v>606</v>
      </c>
      <c r="B662" t="s">
        <v>608</v>
      </c>
      <c r="C662" s="17">
        <v>50367.5</v>
      </c>
      <c r="D662" s="17">
        <v>9450.98</v>
      </c>
      <c r="E662" s="17">
        <f t="shared" si="24"/>
        <v>59818.479999999996</v>
      </c>
      <c r="F662" s="17">
        <v>62686.98</v>
      </c>
      <c r="G662" s="17">
        <v>7910.56</v>
      </c>
      <c r="I662" s="18">
        <f t="shared" si="25"/>
        <v>70597.54000000001</v>
      </c>
    </row>
    <row r="663" spans="1:9" ht="12.75">
      <c r="A663" t="s">
        <v>606</v>
      </c>
      <c r="B663" t="s">
        <v>556</v>
      </c>
      <c r="C663" s="17">
        <v>118556.16</v>
      </c>
      <c r="D663" s="17">
        <v>21152.88</v>
      </c>
      <c r="E663" s="17">
        <f t="shared" si="24"/>
        <v>139709.04</v>
      </c>
      <c r="F663" s="17">
        <v>44899.41</v>
      </c>
      <c r="G663" s="17">
        <v>8278.2</v>
      </c>
      <c r="I663" s="18">
        <f t="shared" si="25"/>
        <v>53177.61</v>
      </c>
    </row>
    <row r="664" spans="1:9" ht="12.75">
      <c r="A664" t="s">
        <v>606</v>
      </c>
      <c r="B664" t="s">
        <v>556</v>
      </c>
      <c r="C664" s="17">
        <v>94263.94</v>
      </c>
      <c r="D664" s="17">
        <v>16447.08</v>
      </c>
      <c r="E664" s="17">
        <f t="shared" si="24"/>
        <v>110711.02</v>
      </c>
      <c r="F664" s="17">
        <v>59786.59</v>
      </c>
      <c r="G664" s="17">
        <v>0</v>
      </c>
      <c r="I664" s="18">
        <f t="shared" si="25"/>
        <v>59786.59</v>
      </c>
    </row>
    <row r="665" spans="1:9" ht="12.75">
      <c r="A665" t="s">
        <v>606</v>
      </c>
      <c r="B665" t="s">
        <v>556</v>
      </c>
      <c r="C665" s="17">
        <v>77830.2</v>
      </c>
      <c r="D665" s="17">
        <v>14215.2</v>
      </c>
      <c r="E665" s="17">
        <f t="shared" si="24"/>
        <v>92045.4</v>
      </c>
      <c r="F665" s="17">
        <v>82477.11</v>
      </c>
      <c r="G665" s="17">
        <v>16662.36</v>
      </c>
      <c r="I665" s="18">
        <f t="shared" si="25"/>
        <v>99139.47</v>
      </c>
    </row>
    <row r="666" spans="1:9" ht="12.75">
      <c r="A666" t="s">
        <v>606</v>
      </c>
      <c r="B666" t="s">
        <v>556</v>
      </c>
      <c r="C666" s="17">
        <v>164720.29</v>
      </c>
      <c r="D666" s="17">
        <v>27880.56</v>
      </c>
      <c r="E666" s="17">
        <f t="shared" si="24"/>
        <v>192600.85</v>
      </c>
      <c r="F666" s="17">
        <v>161811.07</v>
      </c>
      <c r="G666" s="17">
        <v>34394.28</v>
      </c>
      <c r="I666" s="18">
        <f t="shared" si="25"/>
        <v>196205.35</v>
      </c>
    </row>
    <row r="667" spans="1:9" ht="12.75">
      <c r="A667" t="s">
        <v>606</v>
      </c>
      <c r="B667" t="s">
        <v>556</v>
      </c>
      <c r="C667" s="17">
        <v>172150</v>
      </c>
      <c r="D667" s="17">
        <v>32114.64</v>
      </c>
      <c r="E667" s="17">
        <f t="shared" si="24"/>
        <v>204264.64</v>
      </c>
      <c r="F667" s="17">
        <v>171528.46</v>
      </c>
      <c r="G667" s="17">
        <v>36142.68</v>
      </c>
      <c r="I667" s="18">
        <f t="shared" si="25"/>
        <v>207671.13999999998</v>
      </c>
    </row>
    <row r="668" spans="1:9" ht="12.75">
      <c r="A668" t="s">
        <v>606</v>
      </c>
      <c r="B668" t="s">
        <v>112</v>
      </c>
      <c r="C668" s="17">
        <v>173329.81</v>
      </c>
      <c r="D668" s="17">
        <v>28551.48</v>
      </c>
      <c r="E668" s="17">
        <f t="shared" si="24"/>
        <v>201881.29</v>
      </c>
      <c r="F668" s="17">
        <v>188592.75</v>
      </c>
      <c r="G668" s="17">
        <v>35556.48</v>
      </c>
      <c r="I668" s="18">
        <f t="shared" si="25"/>
        <v>224149.23</v>
      </c>
    </row>
    <row r="669" spans="1:9" ht="12.75">
      <c r="A669" t="s">
        <v>606</v>
      </c>
      <c r="B669" t="s">
        <v>556</v>
      </c>
      <c r="C669" s="17">
        <v>96023</v>
      </c>
      <c r="D669" s="17">
        <v>16638.36</v>
      </c>
      <c r="E669" s="17">
        <f t="shared" si="24"/>
        <v>112661.36</v>
      </c>
      <c r="F669" s="17">
        <v>94097.86</v>
      </c>
      <c r="G669" s="17">
        <v>19913.28</v>
      </c>
      <c r="I669" s="18">
        <f t="shared" si="25"/>
        <v>114011.14</v>
      </c>
    </row>
    <row r="670" spans="1:9" ht="12.75">
      <c r="A670" t="s">
        <v>606</v>
      </c>
      <c r="B670" t="s">
        <v>556</v>
      </c>
      <c r="C670" s="17">
        <v>116975.98</v>
      </c>
      <c r="D670" s="17">
        <v>21026.4</v>
      </c>
      <c r="E670" s="17">
        <f t="shared" si="24"/>
        <v>138002.38</v>
      </c>
      <c r="F670" s="17">
        <v>116616.99</v>
      </c>
      <c r="G670" s="17">
        <v>23619</v>
      </c>
      <c r="I670" s="18">
        <f t="shared" si="25"/>
        <v>140235.99</v>
      </c>
    </row>
    <row r="671" spans="1:9" ht="12.75">
      <c r="A671" t="s">
        <v>606</v>
      </c>
      <c r="B671" t="s">
        <v>556</v>
      </c>
      <c r="C671" s="17">
        <v>21405.88</v>
      </c>
      <c r="D671" s="17">
        <v>3934.06</v>
      </c>
      <c r="E671" s="17">
        <f t="shared" si="24"/>
        <v>25339.940000000002</v>
      </c>
      <c r="F671" s="17">
        <v>129341.84</v>
      </c>
      <c r="G671" s="17">
        <v>31791.36</v>
      </c>
      <c r="I671" s="18">
        <f t="shared" si="25"/>
        <v>161133.2</v>
      </c>
    </row>
    <row r="672" spans="1:9" ht="12.75">
      <c r="A672" t="s">
        <v>606</v>
      </c>
      <c r="B672" t="s">
        <v>556</v>
      </c>
      <c r="C672" s="17">
        <v>135811.41</v>
      </c>
      <c r="D672" s="17">
        <v>24454.57</v>
      </c>
      <c r="E672" s="17">
        <f t="shared" si="24"/>
        <v>160265.98</v>
      </c>
      <c r="F672" s="17">
        <v>151377.83</v>
      </c>
      <c r="G672" s="17">
        <v>29743.44</v>
      </c>
      <c r="I672" s="18">
        <f t="shared" si="25"/>
        <v>181121.27</v>
      </c>
    </row>
    <row r="673" spans="1:9" ht="12.75">
      <c r="A673" t="s">
        <v>606</v>
      </c>
      <c r="B673" t="s">
        <v>556</v>
      </c>
      <c r="C673" s="17">
        <v>123752.7</v>
      </c>
      <c r="D673" s="17">
        <v>22545.6</v>
      </c>
      <c r="E673" s="17">
        <f t="shared" si="24"/>
        <v>146298.3</v>
      </c>
      <c r="F673" s="17">
        <v>132864.74</v>
      </c>
      <c r="G673" s="17">
        <v>27570.24</v>
      </c>
      <c r="I673" s="18">
        <f t="shared" si="25"/>
        <v>160434.97999999998</v>
      </c>
    </row>
    <row r="674" spans="1:9" ht="12.75">
      <c r="A674" t="s">
        <v>606</v>
      </c>
      <c r="B674" t="s">
        <v>556</v>
      </c>
      <c r="C674" s="17">
        <v>129358.01</v>
      </c>
      <c r="D674" s="17">
        <v>22875.72</v>
      </c>
      <c r="E674" s="17">
        <f t="shared" si="24"/>
        <v>152233.72999999998</v>
      </c>
      <c r="F674" s="17">
        <v>132804.5</v>
      </c>
      <c r="G674" s="17">
        <v>26215.2</v>
      </c>
      <c r="I674" s="18">
        <f t="shared" si="25"/>
        <v>159019.7</v>
      </c>
    </row>
    <row r="675" spans="1:9" ht="12.75">
      <c r="A675" t="s">
        <v>606</v>
      </c>
      <c r="B675" t="s">
        <v>556</v>
      </c>
      <c r="C675" s="17">
        <v>145750.01</v>
      </c>
      <c r="D675" s="17">
        <v>26617.32</v>
      </c>
      <c r="E675" s="17">
        <f t="shared" si="24"/>
        <v>172367.33000000002</v>
      </c>
      <c r="F675" s="17">
        <v>147108.87</v>
      </c>
      <c r="G675" s="17">
        <v>29898.24</v>
      </c>
      <c r="I675" s="18">
        <f t="shared" si="25"/>
        <v>177007.11</v>
      </c>
    </row>
    <row r="676" spans="1:9" ht="12.75">
      <c r="A676" t="s">
        <v>606</v>
      </c>
      <c r="B676" t="s">
        <v>556</v>
      </c>
      <c r="C676" s="17">
        <v>133918.93</v>
      </c>
      <c r="D676" s="17">
        <v>24372.36</v>
      </c>
      <c r="E676" s="17">
        <f t="shared" si="24"/>
        <v>158291.28999999998</v>
      </c>
      <c r="F676" s="17">
        <v>133860.34</v>
      </c>
      <c r="G676" s="17">
        <v>27372.96</v>
      </c>
      <c r="I676" s="18">
        <f t="shared" si="25"/>
        <v>161233.3</v>
      </c>
    </row>
    <row r="677" spans="1:9" ht="12.75">
      <c r="A677" t="s">
        <v>606</v>
      </c>
      <c r="B677" t="s">
        <v>556</v>
      </c>
      <c r="C677" s="17">
        <v>82268.01</v>
      </c>
      <c r="D677" s="17">
        <v>14768.52</v>
      </c>
      <c r="E677" s="17">
        <f t="shared" si="24"/>
        <v>97036.53</v>
      </c>
      <c r="F677" s="17">
        <v>82162.65</v>
      </c>
      <c r="G677" s="17">
        <v>16607.76</v>
      </c>
      <c r="I677" s="18">
        <f t="shared" si="25"/>
        <v>98770.40999999999</v>
      </c>
    </row>
    <row r="678" spans="1:9" ht="12.75">
      <c r="A678" t="s">
        <v>606</v>
      </c>
      <c r="B678" t="s">
        <v>556</v>
      </c>
      <c r="C678" s="17">
        <v>94806.38</v>
      </c>
      <c r="D678" s="17">
        <v>12973.92</v>
      </c>
      <c r="E678" s="17">
        <f t="shared" si="24"/>
        <v>107780.3</v>
      </c>
      <c r="F678" s="17">
        <v>64704.63</v>
      </c>
      <c r="G678" s="17">
        <v>14895.3</v>
      </c>
      <c r="I678" s="18">
        <f t="shared" si="25"/>
        <v>79599.93</v>
      </c>
    </row>
    <row r="679" spans="1:9" ht="12.75">
      <c r="A679" t="s">
        <v>606</v>
      </c>
      <c r="B679" t="s">
        <v>556</v>
      </c>
      <c r="C679" s="17">
        <v>96375.74</v>
      </c>
      <c r="D679" s="17">
        <v>18101.7</v>
      </c>
      <c r="E679" s="17">
        <f t="shared" si="24"/>
        <v>114477.44</v>
      </c>
      <c r="F679" s="17">
        <v>135935.5</v>
      </c>
      <c r="G679" s="17">
        <v>27859.32</v>
      </c>
      <c r="I679" s="18">
        <f t="shared" si="25"/>
        <v>163794.82</v>
      </c>
    </row>
    <row r="680" spans="1:9" ht="12.75">
      <c r="A680" t="s">
        <v>606</v>
      </c>
      <c r="B680" t="s">
        <v>556</v>
      </c>
      <c r="C680" s="17">
        <v>134891.9</v>
      </c>
      <c r="D680" s="17">
        <v>24383.4</v>
      </c>
      <c r="E680" s="17">
        <f t="shared" si="24"/>
        <v>159275.3</v>
      </c>
      <c r="F680" s="17">
        <v>134843.57</v>
      </c>
      <c r="G680" s="17">
        <v>27390.12</v>
      </c>
      <c r="I680" s="18">
        <f t="shared" si="25"/>
        <v>162233.69</v>
      </c>
    </row>
    <row r="681" spans="1:9" ht="12.75">
      <c r="A681" t="s">
        <v>606</v>
      </c>
      <c r="B681" t="s">
        <v>556</v>
      </c>
      <c r="C681" s="17">
        <v>134696.26</v>
      </c>
      <c r="D681" s="17">
        <v>24364.56</v>
      </c>
      <c r="E681" s="17">
        <f t="shared" si="24"/>
        <v>159060.82</v>
      </c>
      <c r="F681" s="17">
        <v>134787.84</v>
      </c>
      <c r="G681" s="17">
        <v>27390.12</v>
      </c>
      <c r="I681" s="18">
        <f t="shared" si="25"/>
        <v>162177.96</v>
      </c>
    </row>
    <row r="682" spans="1:9" ht="12.75">
      <c r="A682" t="s">
        <v>606</v>
      </c>
      <c r="B682" t="s">
        <v>556</v>
      </c>
      <c r="C682" s="17">
        <v>137902.42</v>
      </c>
      <c r="D682" s="17">
        <v>25182.84</v>
      </c>
      <c r="E682" s="17">
        <f t="shared" si="24"/>
        <v>163085.26</v>
      </c>
      <c r="F682" s="17">
        <v>95026.19</v>
      </c>
      <c r="G682" s="17">
        <v>18858.88</v>
      </c>
      <c r="I682" s="18">
        <f t="shared" si="25"/>
        <v>113885.07</v>
      </c>
    </row>
    <row r="683" spans="1:9" ht="12.75">
      <c r="A683" t="s">
        <v>606</v>
      </c>
      <c r="B683" t="s">
        <v>556</v>
      </c>
      <c r="C683" s="17">
        <v>129784.31</v>
      </c>
      <c r="D683" s="17">
        <v>22875.72</v>
      </c>
      <c r="E683" s="17">
        <f t="shared" si="24"/>
        <v>152660.03</v>
      </c>
      <c r="F683" s="17">
        <v>58635.82</v>
      </c>
      <c r="G683" s="17">
        <v>10706.95</v>
      </c>
      <c r="I683" s="18">
        <f t="shared" si="25"/>
        <v>69342.77</v>
      </c>
    </row>
    <row r="684" spans="1:9" ht="12.75">
      <c r="A684" t="s">
        <v>606</v>
      </c>
      <c r="B684" t="s">
        <v>556</v>
      </c>
      <c r="C684" s="17">
        <v>146736.41</v>
      </c>
      <c r="D684" s="17">
        <v>24383.4</v>
      </c>
      <c r="E684" s="17">
        <f t="shared" si="24"/>
        <v>171119.81</v>
      </c>
      <c r="F684" s="17">
        <v>147365.1</v>
      </c>
      <c r="G684" s="17">
        <v>30971.71</v>
      </c>
      <c r="I684" s="18">
        <f t="shared" si="25"/>
        <v>178336.81</v>
      </c>
    </row>
    <row r="685" spans="1:9" ht="12.75">
      <c r="A685" t="s">
        <v>606</v>
      </c>
      <c r="B685" t="s">
        <v>556</v>
      </c>
      <c r="C685" s="17">
        <v>133971.46</v>
      </c>
      <c r="D685" s="17">
        <v>24383.4</v>
      </c>
      <c r="E685" s="17">
        <f t="shared" si="24"/>
        <v>158354.86</v>
      </c>
      <c r="F685" s="17">
        <v>132418.03</v>
      </c>
      <c r="G685" s="17">
        <v>27390.12</v>
      </c>
      <c r="I685" s="18">
        <f t="shared" si="25"/>
        <v>159808.15</v>
      </c>
    </row>
    <row r="686" spans="1:9" ht="12.75">
      <c r="A686" t="s">
        <v>606</v>
      </c>
      <c r="B686" t="s">
        <v>556</v>
      </c>
      <c r="C686" s="17">
        <v>107082.62</v>
      </c>
      <c r="D686" s="17">
        <v>17560.08</v>
      </c>
      <c r="E686" s="17">
        <f t="shared" si="24"/>
        <v>124642.7</v>
      </c>
      <c r="F686" s="17">
        <v>105667.07</v>
      </c>
      <c r="G686" s="17">
        <v>21380.06</v>
      </c>
      <c r="I686" s="18">
        <f t="shared" si="25"/>
        <v>127047.13</v>
      </c>
    </row>
    <row r="687" spans="1:9" ht="12.75">
      <c r="A687" t="s">
        <v>606</v>
      </c>
      <c r="B687" t="s">
        <v>556</v>
      </c>
      <c r="C687" s="17">
        <v>126426.61</v>
      </c>
      <c r="D687" s="17">
        <v>22715.88</v>
      </c>
      <c r="E687" s="17">
        <f t="shared" si="24"/>
        <v>149142.49</v>
      </c>
      <c r="F687" s="17">
        <v>125089.35</v>
      </c>
      <c r="G687" s="17">
        <v>25516.79</v>
      </c>
      <c r="I687" s="18">
        <f t="shared" si="25"/>
        <v>150606.14</v>
      </c>
    </row>
    <row r="688" spans="1:9" ht="12.75">
      <c r="A688" t="s">
        <v>606</v>
      </c>
      <c r="B688" t="s">
        <v>556</v>
      </c>
      <c r="C688" s="17">
        <v>162818.79</v>
      </c>
      <c r="D688" s="17">
        <v>25788.36</v>
      </c>
      <c r="E688" s="17">
        <f aca="true" t="shared" si="26" ref="E688:E693">SUM(C688:D688)</f>
        <v>188607.15000000002</v>
      </c>
      <c r="F688" s="17">
        <v>152513.71</v>
      </c>
      <c r="G688" s="17">
        <v>31204.32</v>
      </c>
      <c r="I688" s="18">
        <f aca="true" t="shared" si="27" ref="I688:I693">SUM(F688:H688)</f>
        <v>183718.03</v>
      </c>
    </row>
    <row r="689" spans="1:9" ht="12.75">
      <c r="A689" t="s">
        <v>606</v>
      </c>
      <c r="B689" t="s">
        <v>546</v>
      </c>
      <c r="C689" s="17">
        <v>85685.33</v>
      </c>
      <c r="D689" s="17">
        <v>12686.76</v>
      </c>
      <c r="E689" s="17">
        <f t="shared" si="26"/>
        <v>98372.09</v>
      </c>
      <c r="F689" s="17">
        <v>131092.7</v>
      </c>
      <c r="G689" s="17">
        <v>9499.76</v>
      </c>
      <c r="I689" s="18">
        <f t="shared" si="27"/>
        <v>140592.46000000002</v>
      </c>
    </row>
    <row r="690" spans="1:9" ht="12.75">
      <c r="A690" t="s">
        <v>606</v>
      </c>
      <c r="B690" t="s">
        <v>556</v>
      </c>
      <c r="C690" s="17">
        <v>27369.43</v>
      </c>
      <c r="D690" s="17">
        <v>4774.08</v>
      </c>
      <c r="E690" s="17">
        <f t="shared" si="26"/>
        <v>32143.510000000002</v>
      </c>
      <c r="F690" s="17">
        <v>27512.35</v>
      </c>
      <c r="G690" s="17">
        <v>5362.92</v>
      </c>
      <c r="I690" s="18">
        <f t="shared" si="27"/>
        <v>32875.27</v>
      </c>
    </row>
    <row r="691" spans="1:9" ht="12.75">
      <c r="A691" t="s">
        <v>606</v>
      </c>
      <c r="B691" t="s">
        <v>556</v>
      </c>
      <c r="C691" s="17">
        <v>0</v>
      </c>
      <c r="D691" s="17">
        <v>0</v>
      </c>
      <c r="E691" s="17">
        <f t="shared" si="26"/>
        <v>0</v>
      </c>
      <c r="F691" s="17">
        <v>48523.94</v>
      </c>
      <c r="G691" s="17">
        <v>10668.2</v>
      </c>
      <c r="I691" s="18">
        <f t="shared" si="27"/>
        <v>59192.14</v>
      </c>
    </row>
    <row r="692" spans="1:9" ht="12.75">
      <c r="A692" t="s">
        <v>606</v>
      </c>
      <c r="B692" t="s">
        <v>609</v>
      </c>
      <c r="C692" s="17">
        <v>140881.02</v>
      </c>
      <c r="D692" s="17">
        <v>29456.64</v>
      </c>
      <c r="E692" s="17">
        <f t="shared" si="26"/>
        <v>170337.65999999997</v>
      </c>
      <c r="F692" s="17">
        <v>146207.65</v>
      </c>
      <c r="G692" s="17">
        <v>33088.2</v>
      </c>
      <c r="I692" s="18">
        <f t="shared" si="27"/>
        <v>179295.84999999998</v>
      </c>
    </row>
    <row r="693" spans="1:9" ht="12.75">
      <c r="A693" t="s">
        <v>606</v>
      </c>
      <c r="B693" t="s">
        <v>556</v>
      </c>
      <c r="C693" s="17">
        <v>214986.4</v>
      </c>
      <c r="D693" s="17">
        <v>43255.2</v>
      </c>
      <c r="E693" s="17">
        <f t="shared" si="26"/>
        <v>258241.59999999998</v>
      </c>
      <c r="F693" s="17">
        <v>221986.48</v>
      </c>
      <c r="G693" s="17">
        <v>48589.68</v>
      </c>
      <c r="I693" s="18">
        <f t="shared" si="27"/>
        <v>270576.16000000003</v>
      </c>
    </row>
    <row r="694" spans="1:9" ht="12.75">
      <c r="A694" t="s">
        <v>606</v>
      </c>
      <c r="B694" t="s">
        <v>609</v>
      </c>
      <c r="C694" s="17">
        <v>164147.82</v>
      </c>
      <c r="D694" s="17">
        <v>26508.36</v>
      </c>
      <c r="E694" s="17">
        <f aca="true" t="shared" si="28" ref="E694:E727">SUM(C694:D694)</f>
        <v>190656.18</v>
      </c>
      <c r="F694" s="17">
        <v>171705.05</v>
      </c>
      <c r="G694" s="17">
        <v>34651.68</v>
      </c>
      <c r="I694" s="18">
        <f aca="true" t="shared" si="29" ref="I694:I727">SUM(F694:H694)</f>
        <v>206356.72999999998</v>
      </c>
    </row>
    <row r="695" spans="1:9" ht="12.75">
      <c r="A695" t="s">
        <v>606</v>
      </c>
      <c r="B695" t="s">
        <v>556</v>
      </c>
      <c r="C695" s="17">
        <v>137107.48</v>
      </c>
      <c r="D695" s="17">
        <v>26004.36</v>
      </c>
      <c r="E695" s="17">
        <f t="shared" si="28"/>
        <v>163111.84000000003</v>
      </c>
      <c r="F695" s="17">
        <v>143310.62</v>
      </c>
      <c r="G695" s="17">
        <v>29211.72</v>
      </c>
      <c r="I695" s="18">
        <f t="shared" si="29"/>
        <v>172522.34</v>
      </c>
    </row>
    <row r="696" spans="1:9" ht="12.75">
      <c r="A696" t="s">
        <v>606</v>
      </c>
      <c r="B696" t="s">
        <v>556</v>
      </c>
      <c r="C696" s="17">
        <v>134921.63</v>
      </c>
      <c r="D696" s="17">
        <v>24383.4</v>
      </c>
      <c r="E696" s="17">
        <f t="shared" si="28"/>
        <v>159305.03</v>
      </c>
      <c r="F696" s="17">
        <v>150755.4</v>
      </c>
      <c r="G696" s="17">
        <v>27390.12</v>
      </c>
      <c r="I696" s="18">
        <f t="shared" si="29"/>
        <v>178145.52</v>
      </c>
    </row>
    <row r="697" spans="1:9" ht="12.75">
      <c r="A697" t="s">
        <v>606</v>
      </c>
      <c r="B697" t="s">
        <v>556</v>
      </c>
      <c r="C697" s="17">
        <v>135012.59</v>
      </c>
      <c r="D697" s="17">
        <v>24543.24</v>
      </c>
      <c r="E697" s="17">
        <f t="shared" si="28"/>
        <v>159555.83</v>
      </c>
      <c r="F697" s="17">
        <v>134417.23</v>
      </c>
      <c r="G697" s="17">
        <v>28036.2</v>
      </c>
      <c r="I697" s="18">
        <f t="shared" si="29"/>
        <v>162453.43000000002</v>
      </c>
    </row>
    <row r="698" spans="1:9" ht="12.75">
      <c r="A698" t="s">
        <v>606</v>
      </c>
      <c r="B698" t="s">
        <v>556</v>
      </c>
      <c r="C698" s="17">
        <v>153406.11</v>
      </c>
      <c r="D698" s="17">
        <v>30025.68</v>
      </c>
      <c r="E698" s="17">
        <f t="shared" si="28"/>
        <v>183431.78999999998</v>
      </c>
      <c r="F698" s="17">
        <v>162869.6</v>
      </c>
      <c r="G698" s="17">
        <v>33728.88</v>
      </c>
      <c r="I698" s="18">
        <f t="shared" si="29"/>
        <v>196598.48</v>
      </c>
    </row>
    <row r="699" spans="1:9" ht="12.75">
      <c r="A699" t="s">
        <v>606</v>
      </c>
      <c r="B699" t="s">
        <v>556</v>
      </c>
      <c r="C699" s="17">
        <v>135020.33</v>
      </c>
      <c r="D699" s="17">
        <v>25782.84</v>
      </c>
      <c r="E699" s="17">
        <f t="shared" si="28"/>
        <v>160803.16999999998</v>
      </c>
      <c r="F699" s="17">
        <v>141221.08</v>
      </c>
      <c r="G699" s="17">
        <v>28963.08</v>
      </c>
      <c r="I699" s="18">
        <f t="shared" si="29"/>
        <v>170184.15999999997</v>
      </c>
    </row>
    <row r="700" spans="1:9" ht="12.75">
      <c r="A700" t="s">
        <v>606</v>
      </c>
      <c r="B700" t="s">
        <v>556</v>
      </c>
      <c r="C700" s="17">
        <v>175101.43</v>
      </c>
      <c r="D700" s="17">
        <v>33814.2</v>
      </c>
      <c r="E700" s="17">
        <f t="shared" si="28"/>
        <v>208915.63</v>
      </c>
      <c r="F700" s="17">
        <v>182468.2</v>
      </c>
      <c r="G700" s="17">
        <v>37984.56</v>
      </c>
      <c r="I700" s="18">
        <f t="shared" si="29"/>
        <v>220452.76</v>
      </c>
    </row>
    <row r="701" spans="1:9" ht="12.75">
      <c r="A701" t="s">
        <v>606</v>
      </c>
      <c r="B701" t="s">
        <v>556</v>
      </c>
      <c r="C701" s="17">
        <v>156956.98</v>
      </c>
      <c r="D701" s="17">
        <v>30313.92</v>
      </c>
      <c r="E701" s="17">
        <f t="shared" si="28"/>
        <v>187270.90000000002</v>
      </c>
      <c r="F701" s="17">
        <v>160078.54</v>
      </c>
      <c r="G701" s="17">
        <v>34360.44</v>
      </c>
      <c r="I701" s="18">
        <f t="shared" si="29"/>
        <v>194438.98</v>
      </c>
    </row>
    <row r="702" spans="1:9" ht="12.75">
      <c r="A702" t="s">
        <v>606</v>
      </c>
      <c r="B702" t="s">
        <v>62</v>
      </c>
      <c r="C702" s="17">
        <v>78048.48</v>
      </c>
      <c r="D702" s="17">
        <v>11431.12</v>
      </c>
      <c r="E702" s="17">
        <f t="shared" si="28"/>
        <v>89479.59999999999</v>
      </c>
      <c r="F702" s="19">
        <v>32152</v>
      </c>
      <c r="G702" s="17">
        <v>0</v>
      </c>
      <c r="I702" s="18">
        <f t="shared" si="29"/>
        <v>32152</v>
      </c>
    </row>
    <row r="703" spans="1:9" ht="12.75">
      <c r="A703" t="s">
        <v>606</v>
      </c>
      <c r="B703" t="s">
        <v>556</v>
      </c>
      <c r="C703" s="17">
        <v>108716.03</v>
      </c>
      <c r="D703" s="17">
        <v>19731</v>
      </c>
      <c r="E703" s="17">
        <f t="shared" si="28"/>
        <v>128447.03</v>
      </c>
      <c r="F703" s="17">
        <v>104311.95</v>
      </c>
      <c r="G703" s="17">
        <v>20234.17</v>
      </c>
      <c r="I703" s="18">
        <f t="shared" si="29"/>
        <v>124546.12</v>
      </c>
    </row>
    <row r="704" spans="1:9" ht="12.75">
      <c r="A704" t="s">
        <v>606</v>
      </c>
      <c r="B704" t="s">
        <v>564</v>
      </c>
      <c r="C704" s="17">
        <v>97923.98</v>
      </c>
      <c r="D704" s="17">
        <v>18088.56</v>
      </c>
      <c r="E704" s="17">
        <f t="shared" si="28"/>
        <v>116012.54</v>
      </c>
      <c r="F704" s="17">
        <v>12995.17</v>
      </c>
      <c r="G704" s="17">
        <v>1693.23</v>
      </c>
      <c r="I704" s="18">
        <f t="shared" si="29"/>
        <v>14688.4</v>
      </c>
    </row>
    <row r="705" spans="1:9" ht="12.75">
      <c r="A705" t="s">
        <v>606</v>
      </c>
      <c r="B705" t="s">
        <v>556</v>
      </c>
      <c r="C705" s="17">
        <v>147109.78</v>
      </c>
      <c r="D705" s="17">
        <v>28341.6</v>
      </c>
      <c r="E705" s="17">
        <f t="shared" si="28"/>
        <v>175451.38</v>
      </c>
      <c r="F705" s="17">
        <v>154295.44</v>
      </c>
      <c r="G705" s="17">
        <v>31837.44</v>
      </c>
      <c r="I705" s="18">
        <f t="shared" si="29"/>
        <v>186132.88</v>
      </c>
    </row>
    <row r="706" spans="1:9" ht="12.75">
      <c r="A706" t="s">
        <v>606</v>
      </c>
      <c r="B706" t="s">
        <v>556</v>
      </c>
      <c r="C706" s="17">
        <v>128869.86</v>
      </c>
      <c r="D706" s="17">
        <v>33084.12</v>
      </c>
      <c r="E706" s="17">
        <f t="shared" si="28"/>
        <v>161953.98</v>
      </c>
      <c r="F706" s="17">
        <v>135483.82</v>
      </c>
      <c r="G706" s="17">
        <v>37207.92</v>
      </c>
      <c r="I706" s="18">
        <f t="shared" si="29"/>
        <v>172691.74</v>
      </c>
    </row>
    <row r="707" spans="1:9" ht="12.75">
      <c r="A707" t="s">
        <v>606</v>
      </c>
      <c r="B707" t="s">
        <v>556</v>
      </c>
      <c r="C707" s="17">
        <v>169922.23</v>
      </c>
      <c r="D707" s="17">
        <v>23728.32</v>
      </c>
      <c r="E707" s="17">
        <f t="shared" si="28"/>
        <v>193650.55000000002</v>
      </c>
      <c r="F707" s="17">
        <v>173623.27</v>
      </c>
      <c r="G707" s="17">
        <v>37235.64</v>
      </c>
      <c r="I707" s="18">
        <f t="shared" si="29"/>
        <v>210858.90999999997</v>
      </c>
    </row>
    <row r="708" spans="1:9" ht="12.75">
      <c r="A708" t="s">
        <v>606</v>
      </c>
      <c r="B708" t="s">
        <v>556</v>
      </c>
      <c r="C708" s="17">
        <v>87988.24</v>
      </c>
      <c r="D708" s="17">
        <v>16048.92</v>
      </c>
      <c r="E708" s="17">
        <f t="shared" si="28"/>
        <v>104037.16</v>
      </c>
      <c r="F708" s="17">
        <v>13553.97</v>
      </c>
      <c r="G708" s="17">
        <v>2130.04</v>
      </c>
      <c r="I708" s="18">
        <f t="shared" si="29"/>
        <v>15684.009999999998</v>
      </c>
    </row>
    <row r="709" spans="1:9" ht="12.75">
      <c r="A709" t="s">
        <v>606</v>
      </c>
      <c r="B709" t="s">
        <v>556</v>
      </c>
      <c r="C709" s="17">
        <v>134810.97</v>
      </c>
      <c r="D709" s="17">
        <v>25009.32</v>
      </c>
      <c r="E709" s="17">
        <f t="shared" si="28"/>
        <v>159820.29</v>
      </c>
      <c r="F709" s="17">
        <v>137634.44</v>
      </c>
      <c r="G709" s="17">
        <v>28094.28</v>
      </c>
      <c r="I709" s="18">
        <f t="shared" si="29"/>
        <v>165728.72</v>
      </c>
    </row>
    <row r="710" spans="1:9" ht="12.75">
      <c r="A710" t="s">
        <v>606</v>
      </c>
      <c r="B710" t="s">
        <v>112</v>
      </c>
      <c r="C710" s="17">
        <v>189238.52</v>
      </c>
      <c r="D710" s="17">
        <v>28445.64</v>
      </c>
      <c r="E710" s="17">
        <f t="shared" si="28"/>
        <v>217684.15999999997</v>
      </c>
      <c r="F710" s="17">
        <v>194162.25</v>
      </c>
      <c r="G710" s="17">
        <v>40988.04</v>
      </c>
      <c r="I710" s="18">
        <f t="shared" si="29"/>
        <v>235150.29</v>
      </c>
    </row>
    <row r="711" spans="1:9" ht="12.75">
      <c r="A711" t="s">
        <v>606</v>
      </c>
      <c r="B711" t="s">
        <v>556</v>
      </c>
      <c r="C711" s="17">
        <v>162788.94</v>
      </c>
      <c r="D711" s="17">
        <v>25559.52</v>
      </c>
      <c r="E711" s="17">
        <f t="shared" si="28"/>
        <v>188348.46</v>
      </c>
      <c r="F711" s="17">
        <v>168906.4</v>
      </c>
      <c r="G711" s="17">
        <v>28712.16</v>
      </c>
      <c r="I711" s="18">
        <f t="shared" si="29"/>
        <v>197618.56</v>
      </c>
    </row>
    <row r="712" spans="1:9" ht="12.75">
      <c r="A712" t="s">
        <v>606</v>
      </c>
      <c r="B712" t="s">
        <v>556</v>
      </c>
      <c r="C712" s="17">
        <v>0</v>
      </c>
      <c r="D712" s="17">
        <v>0</v>
      </c>
      <c r="E712" s="17">
        <f t="shared" si="28"/>
        <v>0</v>
      </c>
      <c r="F712" s="17">
        <v>198094.49</v>
      </c>
      <c r="G712" s="17">
        <v>19346.67</v>
      </c>
      <c r="I712" s="18">
        <f t="shared" si="29"/>
        <v>217441.15999999997</v>
      </c>
    </row>
    <row r="713" spans="1:9" ht="12.75">
      <c r="A713" t="s">
        <v>606</v>
      </c>
      <c r="B713" t="s">
        <v>556</v>
      </c>
      <c r="C713" s="17">
        <v>132709.23</v>
      </c>
      <c r="D713" s="17">
        <v>25009.32</v>
      </c>
      <c r="E713" s="17">
        <f t="shared" si="28"/>
        <v>157718.55000000002</v>
      </c>
      <c r="F713" s="17">
        <v>141230.3</v>
      </c>
      <c r="G713" s="17">
        <v>28094.28</v>
      </c>
      <c r="I713" s="18">
        <f t="shared" si="29"/>
        <v>169324.58</v>
      </c>
    </row>
    <row r="714" spans="1:9" ht="12.75">
      <c r="A714" t="s">
        <v>606</v>
      </c>
      <c r="B714" t="s">
        <v>609</v>
      </c>
      <c r="C714" s="17">
        <v>139593.83</v>
      </c>
      <c r="D714" s="17">
        <v>21231.6</v>
      </c>
      <c r="E714" s="17">
        <f t="shared" si="28"/>
        <v>160825.43</v>
      </c>
      <c r="F714" s="17">
        <v>143327.83</v>
      </c>
      <c r="G714" s="17">
        <v>29828.4</v>
      </c>
      <c r="I714" s="18">
        <f t="shared" si="29"/>
        <v>173156.22999999998</v>
      </c>
    </row>
    <row r="715" spans="1:9" ht="12.75">
      <c r="A715" t="s">
        <v>606</v>
      </c>
      <c r="B715" t="s">
        <v>556</v>
      </c>
      <c r="C715" s="17">
        <v>150406.75</v>
      </c>
      <c r="D715" s="17">
        <v>28533.48</v>
      </c>
      <c r="E715" s="17">
        <f t="shared" si="28"/>
        <v>178940.23</v>
      </c>
      <c r="F715" s="17">
        <v>158680.76</v>
      </c>
      <c r="G715" s="17">
        <v>33500.76</v>
      </c>
      <c r="I715" s="18">
        <f t="shared" si="29"/>
        <v>192181.52000000002</v>
      </c>
    </row>
    <row r="716" spans="1:9" ht="12.75">
      <c r="A716" t="s">
        <v>606</v>
      </c>
      <c r="B716" t="s">
        <v>556</v>
      </c>
      <c r="C716" s="17">
        <v>148104.14</v>
      </c>
      <c r="D716" s="17">
        <v>28915.32</v>
      </c>
      <c r="E716" s="17">
        <f t="shared" si="28"/>
        <v>177019.46000000002</v>
      </c>
      <c r="F716" s="17">
        <v>153380.91</v>
      </c>
      <c r="G716" s="17">
        <v>32481.72</v>
      </c>
      <c r="I716" s="18">
        <f t="shared" si="29"/>
        <v>185862.63</v>
      </c>
    </row>
    <row r="717" spans="1:9" ht="12.75">
      <c r="A717" t="s">
        <v>606</v>
      </c>
      <c r="B717" t="s">
        <v>556</v>
      </c>
      <c r="C717" s="17">
        <v>113756.03</v>
      </c>
      <c r="D717" s="17">
        <v>21398.52</v>
      </c>
      <c r="E717" s="17">
        <f t="shared" si="28"/>
        <v>135154.55</v>
      </c>
      <c r="F717" s="17">
        <v>86323.63</v>
      </c>
      <c r="G717" s="17">
        <v>14021.77</v>
      </c>
      <c r="I717" s="18">
        <f t="shared" si="29"/>
        <v>100345.40000000001</v>
      </c>
    </row>
    <row r="718" spans="1:9" ht="12.75">
      <c r="A718" t="s">
        <v>606</v>
      </c>
      <c r="B718" t="s">
        <v>556</v>
      </c>
      <c r="C718" s="17">
        <v>123558.92</v>
      </c>
      <c r="D718" s="17">
        <v>23299.56</v>
      </c>
      <c r="E718" s="17">
        <f t="shared" si="28"/>
        <v>146858.48</v>
      </c>
      <c r="F718" s="17">
        <v>136408.32</v>
      </c>
      <c r="G718" s="17">
        <v>26183.88</v>
      </c>
      <c r="I718" s="18">
        <f t="shared" si="29"/>
        <v>162592.2</v>
      </c>
    </row>
    <row r="719" spans="1:9" ht="12.75">
      <c r="A719" t="s">
        <v>606</v>
      </c>
      <c r="B719" t="s">
        <v>556</v>
      </c>
      <c r="C719" s="17">
        <v>150124.95</v>
      </c>
      <c r="D719" s="17">
        <v>24612.72</v>
      </c>
      <c r="E719" s="17">
        <f t="shared" si="28"/>
        <v>174737.67</v>
      </c>
      <c r="F719" s="17">
        <v>152786.68</v>
      </c>
      <c r="G719" s="17">
        <v>32566.32</v>
      </c>
      <c r="I719" s="18">
        <f t="shared" si="29"/>
        <v>185353</v>
      </c>
    </row>
    <row r="720" spans="1:9" ht="12.75">
      <c r="A720" t="s">
        <v>606</v>
      </c>
      <c r="B720" t="s">
        <v>556</v>
      </c>
      <c r="C720" s="17">
        <v>126871.24</v>
      </c>
      <c r="D720" s="17">
        <v>23907</v>
      </c>
      <c r="E720" s="17">
        <f t="shared" si="28"/>
        <v>150778.24</v>
      </c>
      <c r="F720" s="17">
        <v>135348.08</v>
      </c>
      <c r="G720" s="17">
        <v>27368.16</v>
      </c>
      <c r="I720" s="18">
        <f t="shared" si="29"/>
        <v>162716.24</v>
      </c>
    </row>
    <row r="721" spans="1:9" ht="12.75">
      <c r="A721" t="s">
        <v>606</v>
      </c>
      <c r="B721" t="s">
        <v>556</v>
      </c>
      <c r="C721" s="17">
        <v>132954.39</v>
      </c>
      <c r="D721" s="17">
        <v>25009.32</v>
      </c>
      <c r="E721" s="17">
        <f t="shared" si="28"/>
        <v>157963.71000000002</v>
      </c>
      <c r="F721" s="17">
        <v>153911.92</v>
      </c>
      <c r="G721" s="17">
        <v>28094.28</v>
      </c>
      <c r="I721" s="18">
        <f t="shared" si="29"/>
        <v>182006.2</v>
      </c>
    </row>
    <row r="722" spans="1:9" ht="12.75">
      <c r="A722" t="s">
        <v>606</v>
      </c>
      <c r="B722" t="s">
        <v>556</v>
      </c>
      <c r="C722" s="17">
        <v>129705.02</v>
      </c>
      <c r="D722" s="17">
        <v>24383.4</v>
      </c>
      <c r="E722" s="17">
        <f t="shared" si="28"/>
        <v>154088.42</v>
      </c>
      <c r="F722" s="17">
        <v>146367.47</v>
      </c>
      <c r="G722" s="17">
        <v>27390.12</v>
      </c>
      <c r="I722" s="18">
        <f t="shared" si="29"/>
        <v>173757.59</v>
      </c>
    </row>
    <row r="723" spans="1:9" ht="12.75">
      <c r="A723" t="s">
        <v>606</v>
      </c>
      <c r="B723" t="s">
        <v>556</v>
      </c>
      <c r="C723" s="17">
        <v>207099.47</v>
      </c>
      <c r="D723" s="17">
        <v>40681.8</v>
      </c>
      <c r="E723" s="17">
        <f t="shared" si="28"/>
        <v>247781.27000000002</v>
      </c>
      <c r="F723" s="17">
        <v>215953.78</v>
      </c>
      <c r="G723" s="17">
        <v>45699</v>
      </c>
      <c r="I723" s="18">
        <f t="shared" si="29"/>
        <v>261652.78</v>
      </c>
    </row>
    <row r="724" spans="1:9" ht="12.75">
      <c r="A724" t="s">
        <v>606</v>
      </c>
      <c r="B724" t="s">
        <v>556</v>
      </c>
      <c r="C724" s="17">
        <v>161330.41</v>
      </c>
      <c r="D724" s="17">
        <v>26164.2</v>
      </c>
      <c r="E724" s="17">
        <f t="shared" si="28"/>
        <v>187494.61000000002</v>
      </c>
      <c r="F724" s="17">
        <v>180119.07</v>
      </c>
      <c r="G724" s="17">
        <v>34745.28</v>
      </c>
      <c r="I724" s="18">
        <f t="shared" si="29"/>
        <v>214864.35</v>
      </c>
    </row>
    <row r="725" spans="1:9" ht="12.75">
      <c r="A725" t="s">
        <v>606</v>
      </c>
      <c r="B725" t="s">
        <v>556</v>
      </c>
      <c r="C725" s="17">
        <v>158183.21</v>
      </c>
      <c r="D725" s="17">
        <v>25009.32</v>
      </c>
      <c r="E725" s="17">
        <f t="shared" si="28"/>
        <v>183192.53</v>
      </c>
      <c r="F725" s="17">
        <v>158369.33</v>
      </c>
      <c r="G725" s="17">
        <v>33219.12</v>
      </c>
      <c r="I725" s="18">
        <f t="shared" si="29"/>
        <v>191588.44999999998</v>
      </c>
    </row>
    <row r="726" spans="1:9" ht="12.75">
      <c r="A726" t="s">
        <v>606</v>
      </c>
      <c r="B726" t="s">
        <v>556</v>
      </c>
      <c r="C726" s="17">
        <v>147901.01</v>
      </c>
      <c r="D726" s="17">
        <v>24383.4</v>
      </c>
      <c r="E726" s="17">
        <f t="shared" si="28"/>
        <v>172284.41</v>
      </c>
      <c r="F726" s="17">
        <v>140072.56</v>
      </c>
      <c r="G726" s="17">
        <v>31695.24</v>
      </c>
      <c r="I726" s="18">
        <f t="shared" si="29"/>
        <v>171767.8</v>
      </c>
    </row>
    <row r="727" spans="1:9" ht="12.75">
      <c r="A727" t="s">
        <v>606</v>
      </c>
      <c r="B727" t="s">
        <v>556</v>
      </c>
      <c r="C727" s="17">
        <v>137261.82</v>
      </c>
      <c r="D727" s="17">
        <v>25009.32</v>
      </c>
      <c r="E727" s="17">
        <f t="shared" si="28"/>
        <v>162271.14</v>
      </c>
      <c r="F727" s="17">
        <v>143788.64</v>
      </c>
      <c r="G727" s="17">
        <v>29211.72</v>
      </c>
      <c r="I727" s="18">
        <f t="shared" si="29"/>
        <v>173000.36000000002</v>
      </c>
    </row>
    <row r="728" spans="1:9" ht="25.5">
      <c r="A728" s="2" t="s">
        <v>382</v>
      </c>
      <c r="B728" s="2" t="s">
        <v>389</v>
      </c>
      <c r="C728" s="5">
        <v>126117</v>
      </c>
      <c r="D728" s="5">
        <v>20452</v>
      </c>
      <c r="E728" s="5">
        <f aca="true" t="shared" si="30" ref="E728:E753">SUM(C728:D728)</f>
        <v>146569</v>
      </c>
      <c r="F728" s="9">
        <v>135694</v>
      </c>
      <c r="G728" s="5">
        <v>22603</v>
      </c>
      <c r="I728" s="5">
        <f aca="true" t="shared" si="31" ref="I728:I753">SUM(F728:H728)</f>
        <v>158297</v>
      </c>
    </row>
    <row r="729" spans="1:9" ht="25.5">
      <c r="A729" s="2" t="s">
        <v>382</v>
      </c>
      <c r="B729" s="2" t="s">
        <v>388</v>
      </c>
      <c r="C729" s="5">
        <v>53662</v>
      </c>
      <c r="D729" s="5">
        <v>8535</v>
      </c>
      <c r="E729" s="5">
        <f t="shared" si="30"/>
        <v>62197</v>
      </c>
      <c r="F729" s="9">
        <v>139162</v>
      </c>
      <c r="G729" s="5">
        <v>23203</v>
      </c>
      <c r="I729" s="5">
        <f t="shared" si="31"/>
        <v>162365</v>
      </c>
    </row>
    <row r="730" spans="1:9" ht="63.75">
      <c r="A730" s="2" t="s">
        <v>382</v>
      </c>
      <c r="B730" s="2" t="s">
        <v>386</v>
      </c>
      <c r="C730" s="5">
        <v>141338</v>
      </c>
      <c r="D730" s="5">
        <v>22393</v>
      </c>
      <c r="E730" s="5">
        <f t="shared" si="30"/>
        <v>163731</v>
      </c>
      <c r="F730" s="9">
        <v>160512</v>
      </c>
      <c r="G730" s="5">
        <v>24892</v>
      </c>
      <c r="I730" s="5">
        <f t="shared" si="31"/>
        <v>185404</v>
      </c>
    </row>
    <row r="731" spans="1:9" ht="38.25">
      <c r="A731" s="2" t="s">
        <v>382</v>
      </c>
      <c r="B731" s="2" t="s">
        <v>385</v>
      </c>
      <c r="C731" s="5">
        <v>0</v>
      </c>
      <c r="D731" s="5">
        <v>0</v>
      </c>
      <c r="E731" s="5">
        <f t="shared" si="30"/>
        <v>0</v>
      </c>
      <c r="F731" s="9">
        <v>162313</v>
      </c>
      <c r="G731" s="5">
        <v>27480</v>
      </c>
      <c r="I731" s="5">
        <f t="shared" si="31"/>
        <v>189793</v>
      </c>
    </row>
    <row r="732" spans="1:9" ht="38.25">
      <c r="A732" s="2" t="s">
        <v>382</v>
      </c>
      <c r="B732" s="2" t="s">
        <v>383</v>
      </c>
      <c r="C732" s="5">
        <v>161541</v>
      </c>
      <c r="D732" s="5">
        <v>23643</v>
      </c>
      <c r="E732" s="5">
        <f t="shared" si="30"/>
        <v>185184</v>
      </c>
      <c r="F732" s="9">
        <v>162313</v>
      </c>
      <c r="G732" s="5">
        <v>27480</v>
      </c>
      <c r="I732" s="5">
        <f t="shared" si="31"/>
        <v>189793</v>
      </c>
    </row>
    <row r="733" spans="1:9" ht="38.25">
      <c r="A733" s="2" t="s">
        <v>382</v>
      </c>
      <c r="B733" s="2" t="s">
        <v>384</v>
      </c>
      <c r="C733" s="5">
        <v>161541</v>
      </c>
      <c r="D733" s="5">
        <v>23643</v>
      </c>
      <c r="E733" s="5">
        <f t="shared" si="30"/>
        <v>185184</v>
      </c>
      <c r="F733" s="9">
        <v>162313</v>
      </c>
      <c r="G733" s="5">
        <v>27480</v>
      </c>
      <c r="I733" s="5">
        <f t="shared" si="31"/>
        <v>189793</v>
      </c>
    </row>
    <row r="734" spans="1:9" ht="51">
      <c r="A734" s="2" t="s">
        <v>382</v>
      </c>
      <c r="B734" s="2" t="s">
        <v>387</v>
      </c>
      <c r="C734" s="5">
        <v>234377</v>
      </c>
      <c r="D734" s="5">
        <v>57806</v>
      </c>
      <c r="E734" s="5">
        <f t="shared" si="30"/>
        <v>292183</v>
      </c>
      <c r="F734" s="9">
        <v>237972</v>
      </c>
      <c r="G734" s="5">
        <v>53903</v>
      </c>
      <c r="I734" s="5">
        <f t="shared" si="31"/>
        <v>291875</v>
      </c>
    </row>
    <row r="735" spans="1:9" ht="25.5">
      <c r="A735" s="2" t="s">
        <v>61</v>
      </c>
      <c r="B735" s="2" t="s">
        <v>62</v>
      </c>
      <c r="C735" s="5">
        <v>63890</v>
      </c>
      <c r="D735" s="5">
        <v>8012</v>
      </c>
      <c r="E735" s="5">
        <f t="shared" si="30"/>
        <v>71902</v>
      </c>
      <c r="F735" s="9">
        <v>259000</v>
      </c>
      <c r="G735" s="5">
        <v>5272</v>
      </c>
      <c r="I735" s="5">
        <f t="shared" si="31"/>
        <v>264272</v>
      </c>
    </row>
    <row r="736" spans="1:9" ht="25.5">
      <c r="A736" s="2" t="s">
        <v>66</v>
      </c>
      <c r="B736" s="2" t="s">
        <v>67</v>
      </c>
      <c r="C736" s="5">
        <v>0</v>
      </c>
      <c r="D736" s="5">
        <v>0</v>
      </c>
      <c r="E736" s="5">
        <f t="shared" si="30"/>
        <v>0</v>
      </c>
      <c r="F736" s="9">
        <v>159359</v>
      </c>
      <c r="G736" s="5">
        <v>35946</v>
      </c>
      <c r="I736" s="5">
        <f t="shared" si="31"/>
        <v>195305</v>
      </c>
    </row>
    <row r="737" spans="1:9" ht="12.75">
      <c r="A737" s="2" t="s">
        <v>360</v>
      </c>
      <c r="B737" s="2" t="s">
        <v>361</v>
      </c>
      <c r="C737" s="5">
        <v>126117</v>
      </c>
      <c r="D737" s="5">
        <v>30982</v>
      </c>
      <c r="E737" s="5">
        <f t="shared" si="30"/>
        <v>157099</v>
      </c>
      <c r="F737" s="9">
        <v>135694</v>
      </c>
      <c r="G737" s="5">
        <v>33857</v>
      </c>
      <c r="I737" s="5">
        <f t="shared" si="31"/>
        <v>169551</v>
      </c>
    </row>
    <row r="738" spans="1:9" ht="25.5">
      <c r="A738" s="2" t="s">
        <v>364</v>
      </c>
      <c r="B738" s="2" t="s">
        <v>572</v>
      </c>
      <c r="C738" s="5">
        <v>153338</v>
      </c>
      <c r="D738" s="5">
        <v>30721</v>
      </c>
      <c r="E738" s="5">
        <f t="shared" si="30"/>
        <v>184059</v>
      </c>
      <c r="F738" s="9">
        <v>163440</v>
      </c>
      <c r="G738" s="5">
        <v>40681</v>
      </c>
      <c r="I738" s="5">
        <f t="shared" si="31"/>
        <v>204121</v>
      </c>
    </row>
    <row r="739" spans="1:9" ht="12.75">
      <c r="A739" s="2" t="s">
        <v>52</v>
      </c>
      <c r="B739" s="2" t="s">
        <v>54</v>
      </c>
      <c r="C739" s="5">
        <v>0</v>
      </c>
      <c r="D739" s="5">
        <v>0</v>
      </c>
      <c r="E739" s="5">
        <f t="shared" si="30"/>
        <v>0</v>
      </c>
      <c r="F739" s="9">
        <v>62805</v>
      </c>
      <c r="G739" s="5">
        <v>10651</v>
      </c>
      <c r="I739" s="5">
        <f t="shared" si="31"/>
        <v>73456</v>
      </c>
    </row>
    <row r="740" spans="1:9" ht="12.75">
      <c r="A740" s="2" t="s">
        <v>52</v>
      </c>
      <c r="B740" s="2" t="s">
        <v>54</v>
      </c>
      <c r="C740" s="5">
        <v>128466</v>
      </c>
      <c r="D740" s="5">
        <v>17797</v>
      </c>
      <c r="E740" s="5">
        <f t="shared" si="30"/>
        <v>146263</v>
      </c>
      <c r="F740" s="9">
        <v>154802</v>
      </c>
      <c r="G740" s="5">
        <v>20186</v>
      </c>
      <c r="I740" s="5">
        <f t="shared" si="31"/>
        <v>174988</v>
      </c>
    </row>
    <row r="741" spans="1:9" ht="12.75">
      <c r="A741" s="2" t="s">
        <v>52</v>
      </c>
      <c r="B741" s="2" t="s">
        <v>53</v>
      </c>
      <c r="C741" s="5">
        <v>129859</v>
      </c>
      <c r="D741" s="5">
        <v>18252</v>
      </c>
      <c r="E741" s="5">
        <f t="shared" si="30"/>
        <v>148111</v>
      </c>
      <c r="F741" s="9">
        <v>158058</v>
      </c>
      <c r="G741" s="5">
        <v>20805</v>
      </c>
      <c r="I741" s="5">
        <f t="shared" si="31"/>
        <v>178863</v>
      </c>
    </row>
    <row r="742" spans="1:9" ht="25.5">
      <c r="A742" s="2" t="s">
        <v>55</v>
      </c>
      <c r="B742" s="2" t="s">
        <v>57</v>
      </c>
      <c r="C742" s="5">
        <v>146456</v>
      </c>
      <c r="D742" s="5">
        <v>29452</v>
      </c>
      <c r="E742" s="5">
        <f t="shared" si="30"/>
        <v>175908</v>
      </c>
      <c r="F742" s="9">
        <v>150731</v>
      </c>
      <c r="G742" s="5">
        <v>32527</v>
      </c>
      <c r="I742" s="5">
        <f t="shared" si="31"/>
        <v>183258</v>
      </c>
    </row>
    <row r="743" spans="1:9" ht="25.5">
      <c r="A743" s="2" t="s">
        <v>55</v>
      </c>
      <c r="B743" s="2" t="s">
        <v>57</v>
      </c>
      <c r="C743" s="5">
        <v>211833</v>
      </c>
      <c r="D743" s="5">
        <v>19603</v>
      </c>
      <c r="E743" s="5">
        <f t="shared" si="30"/>
        <v>231436</v>
      </c>
      <c r="F743" s="9">
        <v>194534</v>
      </c>
      <c r="G743" s="5">
        <v>16500</v>
      </c>
      <c r="I743" s="5">
        <f t="shared" si="31"/>
        <v>211034</v>
      </c>
    </row>
    <row r="744" spans="1:9" ht="25.5">
      <c r="A744" s="2" t="s">
        <v>58</v>
      </c>
      <c r="B744" s="2" t="s">
        <v>59</v>
      </c>
      <c r="C744" s="5">
        <v>164327</v>
      </c>
      <c r="D744" s="5">
        <v>18522</v>
      </c>
      <c r="E744" s="5">
        <f t="shared" si="30"/>
        <v>182849</v>
      </c>
      <c r="F744" s="9">
        <v>157189</v>
      </c>
      <c r="G744" s="5">
        <v>26040</v>
      </c>
      <c r="I744" s="5">
        <f t="shared" si="31"/>
        <v>183229</v>
      </c>
    </row>
    <row r="745" spans="1:9" ht="25.5">
      <c r="A745" s="2" t="s">
        <v>60</v>
      </c>
      <c r="B745" s="2" t="s">
        <v>572</v>
      </c>
      <c r="C745" s="5">
        <v>37232</v>
      </c>
      <c r="D745" s="5">
        <v>3284</v>
      </c>
      <c r="E745" s="5">
        <f t="shared" si="30"/>
        <v>40516</v>
      </c>
      <c r="F745" s="9">
        <v>181608</v>
      </c>
      <c r="G745" s="5">
        <v>18071</v>
      </c>
      <c r="I745" s="5">
        <f t="shared" si="31"/>
        <v>199679</v>
      </c>
    </row>
    <row r="746" spans="1:9" ht="12.75">
      <c r="A746" s="2" t="s">
        <v>587</v>
      </c>
      <c r="B746" s="2" t="s">
        <v>588</v>
      </c>
      <c r="C746" s="5">
        <v>153789</v>
      </c>
      <c r="D746" s="5">
        <v>19512</v>
      </c>
      <c r="E746" s="5">
        <f t="shared" si="30"/>
        <v>173301</v>
      </c>
      <c r="F746" s="9">
        <v>152649</v>
      </c>
      <c r="G746" s="5">
        <v>22011</v>
      </c>
      <c r="I746" s="5">
        <f t="shared" si="31"/>
        <v>174660</v>
      </c>
    </row>
    <row r="747" spans="1:9" ht="12.75">
      <c r="A747" s="2" t="s">
        <v>589</v>
      </c>
      <c r="B747" s="2" t="s">
        <v>590</v>
      </c>
      <c r="C747" s="5">
        <v>132906</v>
      </c>
      <c r="D747" s="5">
        <v>20352</v>
      </c>
      <c r="E747" s="5">
        <f t="shared" si="30"/>
        <v>153258</v>
      </c>
      <c r="F747" s="9">
        <v>144424</v>
      </c>
      <c r="G747" s="5">
        <v>22609</v>
      </c>
      <c r="I747" s="5">
        <f t="shared" si="31"/>
        <v>167033</v>
      </c>
    </row>
    <row r="748" spans="1:9" ht="25.5">
      <c r="A748" s="2" t="s">
        <v>591</v>
      </c>
      <c r="B748" s="2" t="s">
        <v>561</v>
      </c>
      <c r="C748" s="5">
        <v>158931</v>
      </c>
      <c r="D748" s="5">
        <v>15525</v>
      </c>
      <c r="E748" s="5">
        <f t="shared" si="30"/>
        <v>174456</v>
      </c>
      <c r="F748" s="9">
        <v>160361</v>
      </c>
      <c r="G748" s="5">
        <v>19378</v>
      </c>
      <c r="I748" s="5">
        <f t="shared" si="31"/>
        <v>179739</v>
      </c>
    </row>
    <row r="749" spans="1:9" ht="25.5">
      <c r="A749" s="2" t="s">
        <v>591</v>
      </c>
      <c r="B749" s="2" t="s">
        <v>562</v>
      </c>
      <c r="C749" s="5">
        <v>157148</v>
      </c>
      <c r="D749" s="5">
        <v>15526</v>
      </c>
      <c r="E749" s="5">
        <f t="shared" si="30"/>
        <v>172674</v>
      </c>
      <c r="F749" s="9">
        <v>161321</v>
      </c>
      <c r="G749" s="5">
        <v>19378</v>
      </c>
      <c r="I749" s="5">
        <f t="shared" si="31"/>
        <v>180699</v>
      </c>
    </row>
    <row r="750" spans="1:9" ht="51">
      <c r="A750" s="2" t="s">
        <v>592</v>
      </c>
      <c r="B750" s="2" t="s">
        <v>573</v>
      </c>
      <c r="C750" s="5">
        <v>157126</v>
      </c>
      <c r="D750" s="5">
        <v>19250</v>
      </c>
      <c r="E750" s="5">
        <f t="shared" si="30"/>
        <v>176376</v>
      </c>
      <c r="F750" s="9">
        <v>135713</v>
      </c>
      <c r="G750" s="5">
        <v>22457</v>
      </c>
      <c r="I750" s="5">
        <f t="shared" si="31"/>
        <v>158170</v>
      </c>
    </row>
    <row r="751" spans="1:9" ht="51">
      <c r="A751" s="2" t="s">
        <v>593</v>
      </c>
      <c r="B751" s="2" t="s">
        <v>576</v>
      </c>
      <c r="C751" s="5">
        <v>207993</v>
      </c>
      <c r="D751" s="5">
        <v>19796</v>
      </c>
      <c r="E751" s="5">
        <f t="shared" si="30"/>
        <v>227789</v>
      </c>
      <c r="F751" s="9">
        <v>161632</v>
      </c>
      <c r="G751" s="5">
        <v>26404</v>
      </c>
      <c r="I751" s="5">
        <f t="shared" si="31"/>
        <v>188036</v>
      </c>
    </row>
    <row r="752" spans="1:9" ht="51">
      <c r="A752" s="2" t="s">
        <v>594</v>
      </c>
      <c r="B752" s="2" t="s">
        <v>361</v>
      </c>
      <c r="C752" s="5">
        <v>201142</v>
      </c>
      <c r="D752" s="5">
        <v>54722</v>
      </c>
      <c r="E752" s="5">
        <f t="shared" si="30"/>
        <v>255864</v>
      </c>
      <c r="F752" s="9">
        <v>205086</v>
      </c>
      <c r="G752" s="5">
        <v>61245</v>
      </c>
      <c r="I752" s="5">
        <f t="shared" si="31"/>
        <v>266331</v>
      </c>
    </row>
    <row r="753" spans="1:9" ht="51">
      <c r="A753" s="2" t="s">
        <v>595</v>
      </c>
      <c r="B753" s="2" t="s">
        <v>576</v>
      </c>
      <c r="C753" s="5">
        <v>188839</v>
      </c>
      <c r="D753" s="5">
        <v>23492</v>
      </c>
      <c r="E753" s="5">
        <f t="shared" si="30"/>
        <v>212331</v>
      </c>
      <c r="F753" s="9">
        <v>189251</v>
      </c>
      <c r="G753" s="5">
        <v>26287</v>
      </c>
      <c r="I753" s="5">
        <f t="shared" si="31"/>
        <v>215538</v>
      </c>
    </row>
    <row r="754" spans="1:9" ht="38.25">
      <c r="A754" s="2" t="s">
        <v>597</v>
      </c>
      <c r="B754" s="2" t="s">
        <v>576</v>
      </c>
      <c r="C754" s="5">
        <v>158605</v>
      </c>
      <c r="D754" s="5">
        <v>30500</v>
      </c>
      <c r="E754" s="5">
        <f aca="true" t="shared" si="32" ref="E754:E818">SUM(C754:D754)</f>
        <v>189105</v>
      </c>
      <c r="F754" s="9">
        <v>159755</v>
      </c>
      <c r="G754" s="5">
        <v>30849</v>
      </c>
      <c r="I754" s="5">
        <f aca="true" t="shared" si="33" ref="I754:I818">SUM(F754:H754)</f>
        <v>190604</v>
      </c>
    </row>
    <row r="755" spans="1:9" ht="25.5">
      <c r="A755" s="2" t="s">
        <v>612</v>
      </c>
      <c r="B755" s="2" t="s">
        <v>613</v>
      </c>
      <c r="C755" s="5">
        <v>113303</v>
      </c>
      <c r="D755" s="5">
        <v>32508</v>
      </c>
      <c r="E755" s="5">
        <f t="shared" si="32"/>
        <v>145811</v>
      </c>
      <c r="F755" s="9">
        <v>122943</v>
      </c>
      <c r="G755" s="5">
        <v>35404</v>
      </c>
      <c r="I755" s="5">
        <f t="shared" si="33"/>
        <v>158347</v>
      </c>
    </row>
    <row r="756" spans="1:9" ht="12.75">
      <c r="A756" s="2" t="s">
        <v>599</v>
      </c>
      <c r="B756" s="2" t="s">
        <v>601</v>
      </c>
      <c r="C756" s="5">
        <v>171612</v>
      </c>
      <c r="D756" s="5">
        <v>0</v>
      </c>
      <c r="E756" s="5">
        <f t="shared" si="32"/>
        <v>171612</v>
      </c>
      <c r="F756" s="9">
        <v>174081</v>
      </c>
      <c r="G756" s="5">
        <v>0</v>
      </c>
      <c r="I756" s="5">
        <f t="shared" si="33"/>
        <v>174081</v>
      </c>
    </row>
    <row r="757" spans="1:9" ht="25.5">
      <c r="A757" s="2" t="s">
        <v>599</v>
      </c>
      <c r="B757" s="2" t="s">
        <v>600</v>
      </c>
      <c r="C757" s="5">
        <v>168442</v>
      </c>
      <c r="D757" s="5">
        <v>47503</v>
      </c>
      <c r="E757" s="5">
        <f t="shared" si="32"/>
        <v>215945</v>
      </c>
      <c r="F757" s="9">
        <v>170561</v>
      </c>
      <c r="G757" s="5">
        <v>53118</v>
      </c>
      <c r="I757" s="5">
        <f t="shared" si="33"/>
        <v>223679</v>
      </c>
    </row>
    <row r="758" spans="1:9" ht="25.5">
      <c r="A758" s="2" t="s">
        <v>51</v>
      </c>
      <c r="B758" s="2" t="s">
        <v>368</v>
      </c>
      <c r="C758" s="5">
        <v>72719.17</v>
      </c>
      <c r="D758" s="5">
        <v>11796.96</v>
      </c>
      <c r="E758" s="5">
        <f t="shared" si="32"/>
        <v>84516.13</v>
      </c>
      <c r="F758" s="9">
        <v>149807.89</v>
      </c>
      <c r="G758" s="5">
        <v>13161.36</v>
      </c>
      <c r="I758" s="5">
        <f t="shared" si="33"/>
        <v>162969.25</v>
      </c>
    </row>
    <row r="759" spans="1:9" ht="25.5">
      <c r="A759" s="2" t="s">
        <v>51</v>
      </c>
      <c r="B759" s="2" t="s">
        <v>367</v>
      </c>
      <c r="C759" s="5">
        <v>55240.54</v>
      </c>
      <c r="D759" s="5">
        <v>9605.76</v>
      </c>
      <c r="E759" s="5">
        <f t="shared" si="32"/>
        <v>64846.3</v>
      </c>
      <c r="F759" s="9">
        <v>54752.42</v>
      </c>
      <c r="G759" s="5">
        <v>10790.52</v>
      </c>
      <c r="I759" s="5">
        <f t="shared" si="33"/>
        <v>65542.94</v>
      </c>
    </row>
    <row r="760" spans="1:9" ht="25.5">
      <c r="A760" s="2" t="s">
        <v>51</v>
      </c>
      <c r="B760" s="2" t="s">
        <v>367</v>
      </c>
      <c r="C760" s="5">
        <v>67986.2</v>
      </c>
      <c r="D760" s="5">
        <v>12187.92</v>
      </c>
      <c r="E760" s="5">
        <f t="shared" si="32"/>
        <v>80174.12</v>
      </c>
      <c r="F760" s="9">
        <v>68317.37</v>
      </c>
      <c r="G760" s="5">
        <v>12577.56</v>
      </c>
      <c r="I760" s="5">
        <f t="shared" si="33"/>
        <v>80894.93</v>
      </c>
    </row>
    <row r="761" spans="1:9" ht="25.5">
      <c r="A761" s="2" t="s">
        <v>51</v>
      </c>
      <c r="B761" s="2" t="s">
        <v>367</v>
      </c>
      <c r="C761" s="5">
        <v>0</v>
      </c>
      <c r="D761" s="5">
        <v>0</v>
      </c>
      <c r="E761" s="5">
        <f t="shared" si="32"/>
        <v>0</v>
      </c>
      <c r="F761" s="9">
        <v>74798.59</v>
      </c>
      <c r="G761" s="5">
        <v>13384.56</v>
      </c>
      <c r="I761" s="5">
        <f t="shared" si="33"/>
        <v>88183.15</v>
      </c>
    </row>
    <row r="762" spans="1:9" ht="25.5">
      <c r="A762" s="2" t="s">
        <v>51</v>
      </c>
      <c r="B762" s="2" t="s">
        <v>367</v>
      </c>
      <c r="C762" s="5">
        <v>79259.54</v>
      </c>
      <c r="D762" s="5">
        <v>12618.6</v>
      </c>
      <c r="E762" s="5">
        <f t="shared" si="32"/>
        <v>91878.14</v>
      </c>
      <c r="F762" s="9">
        <v>78578.63</v>
      </c>
      <c r="G762" s="5">
        <v>14174.52</v>
      </c>
      <c r="I762" s="5">
        <f t="shared" si="33"/>
        <v>92753.15000000001</v>
      </c>
    </row>
    <row r="763" spans="1:9" ht="25.5">
      <c r="A763" s="2" t="s">
        <v>51</v>
      </c>
      <c r="B763" s="2" t="s">
        <v>367</v>
      </c>
      <c r="C763" s="5">
        <v>80835.21</v>
      </c>
      <c r="D763" s="5">
        <v>12691.68</v>
      </c>
      <c r="E763" s="5">
        <f t="shared" si="32"/>
        <v>93526.89000000001</v>
      </c>
      <c r="F763" s="9">
        <v>83466.3</v>
      </c>
      <c r="G763" s="5">
        <v>14874.84</v>
      </c>
      <c r="I763" s="5">
        <f t="shared" si="33"/>
        <v>98341.14</v>
      </c>
    </row>
    <row r="764" spans="1:9" ht="25.5">
      <c r="A764" s="2" t="s">
        <v>51</v>
      </c>
      <c r="B764" s="2" t="s">
        <v>367</v>
      </c>
      <c r="C764" s="5">
        <v>82858.53</v>
      </c>
      <c r="D764" s="5">
        <v>13263.24</v>
      </c>
      <c r="E764" s="5">
        <f t="shared" si="32"/>
        <v>96121.77</v>
      </c>
      <c r="F764" s="9">
        <v>85498.37</v>
      </c>
      <c r="G764" s="5">
        <v>15549.48</v>
      </c>
      <c r="I764" s="5">
        <f t="shared" si="33"/>
        <v>101047.84999999999</v>
      </c>
    </row>
    <row r="765" spans="1:9" ht="25.5">
      <c r="A765" s="2" t="s">
        <v>51</v>
      </c>
      <c r="B765" s="2" t="s">
        <v>367</v>
      </c>
      <c r="C765" s="5">
        <v>106173.8</v>
      </c>
      <c r="D765" s="5">
        <v>18172.56</v>
      </c>
      <c r="E765" s="5">
        <f t="shared" si="32"/>
        <v>124346.36</v>
      </c>
      <c r="F765" s="9">
        <v>107484.54</v>
      </c>
      <c r="G765" s="5">
        <v>20413.56</v>
      </c>
      <c r="I765" s="5">
        <f t="shared" si="33"/>
        <v>127898.09999999999</v>
      </c>
    </row>
    <row r="766" spans="1:9" ht="25.5">
      <c r="A766" s="2" t="s">
        <v>51</v>
      </c>
      <c r="B766" s="2" t="s">
        <v>367</v>
      </c>
      <c r="C766" s="5">
        <v>107415.11</v>
      </c>
      <c r="D766" s="5">
        <v>18327.12</v>
      </c>
      <c r="E766" s="5">
        <f t="shared" si="32"/>
        <v>125742.23</v>
      </c>
      <c r="F766" s="9">
        <v>107029.75</v>
      </c>
      <c r="G766" s="5">
        <v>21103.44</v>
      </c>
      <c r="I766" s="5">
        <f t="shared" si="33"/>
        <v>128133.19</v>
      </c>
    </row>
    <row r="767" spans="1:9" ht="25.5">
      <c r="A767" s="2" t="s">
        <v>51</v>
      </c>
      <c r="B767" s="2" t="s">
        <v>367</v>
      </c>
      <c r="C767" s="5">
        <v>128974.31</v>
      </c>
      <c r="D767" s="5">
        <v>22599.12</v>
      </c>
      <c r="E767" s="5">
        <f t="shared" si="32"/>
        <v>151573.43</v>
      </c>
      <c r="F767" s="9">
        <v>132213.03</v>
      </c>
      <c r="G767" s="5">
        <v>26173.56</v>
      </c>
      <c r="I767" s="5">
        <f t="shared" si="33"/>
        <v>158386.59</v>
      </c>
    </row>
    <row r="768" spans="1:9" ht="25.5">
      <c r="A768" s="2" t="s">
        <v>51</v>
      </c>
      <c r="B768" s="2" t="s">
        <v>367</v>
      </c>
      <c r="C768" s="5">
        <v>130340.96</v>
      </c>
      <c r="D768" s="5">
        <v>23359.92</v>
      </c>
      <c r="E768" s="5">
        <f t="shared" si="32"/>
        <v>153700.88</v>
      </c>
      <c r="F768" s="9">
        <v>131538.17</v>
      </c>
      <c r="G768" s="5">
        <v>26936.4</v>
      </c>
      <c r="I768" s="5">
        <f t="shared" si="33"/>
        <v>158474.57</v>
      </c>
    </row>
    <row r="769" spans="1:9" ht="25.5">
      <c r="A769" s="2" t="s">
        <v>51</v>
      </c>
      <c r="B769" s="2" t="s">
        <v>367</v>
      </c>
      <c r="C769" s="5">
        <v>132732.83</v>
      </c>
      <c r="D769" s="5">
        <v>24316.44</v>
      </c>
      <c r="E769" s="5">
        <f t="shared" si="32"/>
        <v>157049.27</v>
      </c>
      <c r="F769" s="9">
        <v>131133.53</v>
      </c>
      <c r="G769" s="5">
        <v>27390.24</v>
      </c>
      <c r="I769" s="5">
        <f t="shared" si="33"/>
        <v>158523.77</v>
      </c>
    </row>
    <row r="770" spans="1:9" ht="25.5">
      <c r="A770" s="2" t="s">
        <v>51</v>
      </c>
      <c r="B770" s="2" t="s">
        <v>367</v>
      </c>
      <c r="C770" s="5">
        <v>132775.23</v>
      </c>
      <c r="D770" s="5">
        <v>24014.4</v>
      </c>
      <c r="E770" s="5">
        <f t="shared" si="32"/>
        <v>156789.63</v>
      </c>
      <c r="F770" s="9">
        <v>131570.33</v>
      </c>
      <c r="G770" s="5">
        <v>26973.36</v>
      </c>
      <c r="I770" s="5">
        <f t="shared" si="33"/>
        <v>158543.69</v>
      </c>
    </row>
    <row r="771" spans="1:9" ht="25.5">
      <c r="A771" s="2" t="s">
        <v>51</v>
      </c>
      <c r="B771" s="2" t="s">
        <v>367</v>
      </c>
      <c r="C771" s="5">
        <v>133856.02</v>
      </c>
      <c r="D771" s="5">
        <v>24402.48</v>
      </c>
      <c r="E771" s="5">
        <f t="shared" si="32"/>
        <v>158258.5</v>
      </c>
      <c r="F771" s="9">
        <v>131803.28</v>
      </c>
      <c r="G771" s="5">
        <v>27412.56</v>
      </c>
      <c r="I771" s="5">
        <f t="shared" si="33"/>
        <v>159215.84</v>
      </c>
    </row>
    <row r="772" spans="1:9" ht="25.5">
      <c r="A772" s="2" t="s">
        <v>51</v>
      </c>
      <c r="B772" s="2" t="s">
        <v>367</v>
      </c>
      <c r="C772" s="5">
        <v>132913.77</v>
      </c>
      <c r="D772" s="5">
        <v>24014.4</v>
      </c>
      <c r="E772" s="5">
        <f t="shared" si="32"/>
        <v>156928.16999999998</v>
      </c>
      <c r="F772" s="9">
        <v>133005.66</v>
      </c>
      <c r="G772" s="5">
        <v>26976.6</v>
      </c>
      <c r="I772" s="5">
        <f t="shared" si="33"/>
        <v>159982.26</v>
      </c>
    </row>
    <row r="773" spans="1:9" ht="25.5">
      <c r="A773" s="2" t="s">
        <v>51</v>
      </c>
      <c r="B773" s="2" t="s">
        <v>367</v>
      </c>
      <c r="C773" s="5">
        <v>125365.32</v>
      </c>
      <c r="D773" s="5">
        <v>22715.88</v>
      </c>
      <c r="E773" s="5">
        <f t="shared" si="32"/>
        <v>148081.2</v>
      </c>
      <c r="F773" s="9">
        <v>135205.4</v>
      </c>
      <c r="G773" s="5">
        <v>25516.92</v>
      </c>
      <c r="I773" s="5">
        <f t="shared" si="33"/>
        <v>160722.32</v>
      </c>
    </row>
    <row r="774" spans="1:9" ht="25.5">
      <c r="A774" s="2" t="s">
        <v>51</v>
      </c>
      <c r="B774" s="2" t="s">
        <v>367</v>
      </c>
      <c r="C774" s="5">
        <v>132270.98</v>
      </c>
      <c r="D774" s="5">
        <v>24529.08</v>
      </c>
      <c r="E774" s="5">
        <f t="shared" si="32"/>
        <v>156800.06</v>
      </c>
      <c r="F774" s="9">
        <v>133453.14</v>
      </c>
      <c r="G774" s="5">
        <v>27564.48</v>
      </c>
      <c r="I774" s="5">
        <f t="shared" si="33"/>
        <v>161017.62000000002</v>
      </c>
    </row>
    <row r="775" spans="1:9" ht="25.5">
      <c r="A775" s="2" t="s">
        <v>51</v>
      </c>
      <c r="B775" s="2" t="s">
        <v>367</v>
      </c>
      <c r="C775" s="5">
        <v>134390.79</v>
      </c>
      <c r="D775" s="5">
        <v>24014.4</v>
      </c>
      <c r="E775" s="5">
        <f t="shared" si="32"/>
        <v>158405.19</v>
      </c>
      <c r="F775" s="9">
        <v>134049.45</v>
      </c>
      <c r="G775" s="5">
        <v>26976.6</v>
      </c>
      <c r="I775" s="5">
        <f t="shared" si="33"/>
        <v>161026.05000000002</v>
      </c>
    </row>
    <row r="776" spans="1:9" ht="25.5">
      <c r="A776" s="2" t="s">
        <v>51</v>
      </c>
      <c r="B776" s="2" t="s">
        <v>367</v>
      </c>
      <c r="C776" s="5">
        <v>133637.85</v>
      </c>
      <c r="D776" s="5">
        <v>24981</v>
      </c>
      <c r="E776" s="5">
        <f t="shared" si="32"/>
        <v>158618.85</v>
      </c>
      <c r="F776" s="9">
        <v>133010.7</v>
      </c>
      <c r="G776" s="5">
        <v>28054.08</v>
      </c>
      <c r="I776" s="5">
        <f t="shared" si="33"/>
        <v>161064.78000000003</v>
      </c>
    </row>
    <row r="777" spans="1:9" ht="25.5">
      <c r="A777" s="2" t="s">
        <v>51</v>
      </c>
      <c r="B777" s="2" t="s">
        <v>367</v>
      </c>
      <c r="C777" s="5">
        <v>134202.32</v>
      </c>
      <c r="D777" s="5">
        <v>24383.28</v>
      </c>
      <c r="E777" s="5">
        <f t="shared" si="32"/>
        <v>158585.6</v>
      </c>
      <c r="F777" s="9">
        <v>134824.38</v>
      </c>
      <c r="G777" s="5">
        <v>27390.24</v>
      </c>
      <c r="I777" s="5">
        <f t="shared" si="33"/>
        <v>162214.62</v>
      </c>
    </row>
    <row r="778" spans="1:9" ht="25.5">
      <c r="A778" s="2" t="s">
        <v>51</v>
      </c>
      <c r="B778" s="2" t="s">
        <v>367</v>
      </c>
      <c r="C778" s="5">
        <v>132978.65</v>
      </c>
      <c r="D778" s="5">
        <v>22875.96</v>
      </c>
      <c r="E778" s="5">
        <f t="shared" si="32"/>
        <v>155854.61</v>
      </c>
      <c r="F778" s="9">
        <v>135193.8</v>
      </c>
      <c r="G778" s="5">
        <v>27540.84</v>
      </c>
      <c r="I778" s="5">
        <f t="shared" si="33"/>
        <v>162734.63999999998</v>
      </c>
    </row>
    <row r="779" spans="1:9" ht="25.5">
      <c r="A779" s="2" t="s">
        <v>51</v>
      </c>
      <c r="B779" s="2" t="s">
        <v>367</v>
      </c>
      <c r="C779" s="5">
        <v>135556.97</v>
      </c>
      <c r="D779" s="5">
        <v>24543.24</v>
      </c>
      <c r="E779" s="5">
        <f t="shared" si="32"/>
        <v>160100.21</v>
      </c>
      <c r="F779" s="9">
        <v>134932.94</v>
      </c>
      <c r="G779" s="5">
        <v>28685.4</v>
      </c>
      <c r="I779" s="5">
        <f t="shared" si="33"/>
        <v>163618.34</v>
      </c>
    </row>
    <row r="780" spans="1:9" ht="25.5">
      <c r="A780" s="2" t="s">
        <v>51</v>
      </c>
      <c r="B780" s="2" t="s">
        <v>367</v>
      </c>
      <c r="C780" s="5">
        <v>130948.55</v>
      </c>
      <c r="D780" s="5">
        <v>21051.72</v>
      </c>
      <c r="E780" s="5">
        <f t="shared" si="32"/>
        <v>152000.27000000002</v>
      </c>
      <c r="F780" s="9">
        <v>137171.65</v>
      </c>
      <c r="G780" s="5">
        <v>26638.2</v>
      </c>
      <c r="I780" s="5">
        <f t="shared" si="33"/>
        <v>163809.85</v>
      </c>
    </row>
    <row r="781" spans="1:9" ht="25.5">
      <c r="A781" s="2" t="s">
        <v>51</v>
      </c>
      <c r="B781" s="2" t="s">
        <v>367</v>
      </c>
      <c r="C781" s="5">
        <v>135784.09</v>
      </c>
      <c r="D781" s="5">
        <v>25009.32</v>
      </c>
      <c r="E781" s="5">
        <f t="shared" si="32"/>
        <v>160793.41</v>
      </c>
      <c r="F781" s="9">
        <v>135808.98</v>
      </c>
      <c r="G781" s="5">
        <v>28096.2</v>
      </c>
      <c r="I781" s="5">
        <f t="shared" si="33"/>
        <v>163905.18000000002</v>
      </c>
    </row>
    <row r="782" spans="1:9" ht="25.5">
      <c r="A782" s="2" t="s">
        <v>51</v>
      </c>
      <c r="B782" s="2" t="s">
        <v>367</v>
      </c>
      <c r="C782" s="5">
        <v>137302.61</v>
      </c>
      <c r="D782" s="5">
        <v>24624.6</v>
      </c>
      <c r="E782" s="5">
        <f t="shared" si="32"/>
        <v>161927.21</v>
      </c>
      <c r="F782" s="9">
        <v>137398.3</v>
      </c>
      <c r="G782" s="5">
        <v>27657</v>
      </c>
      <c r="I782" s="5">
        <f t="shared" si="33"/>
        <v>165055.3</v>
      </c>
    </row>
    <row r="783" spans="1:9" ht="25.5">
      <c r="A783" s="2" t="s">
        <v>51</v>
      </c>
      <c r="B783" s="2" t="s">
        <v>367</v>
      </c>
      <c r="C783" s="5">
        <v>136141.7</v>
      </c>
      <c r="D783" s="5">
        <v>25169.4</v>
      </c>
      <c r="E783" s="5">
        <f t="shared" si="32"/>
        <v>161311.1</v>
      </c>
      <c r="F783" s="9">
        <v>137440.92</v>
      </c>
      <c r="G783" s="5">
        <v>28274.04</v>
      </c>
      <c r="I783" s="5">
        <f t="shared" si="33"/>
        <v>165714.96000000002</v>
      </c>
    </row>
    <row r="784" spans="1:9" ht="25.5">
      <c r="A784" s="2" t="s">
        <v>51</v>
      </c>
      <c r="B784" s="2" t="s">
        <v>367</v>
      </c>
      <c r="C784" s="5">
        <v>138175.73</v>
      </c>
      <c r="D784" s="5">
        <v>25009.32</v>
      </c>
      <c r="E784" s="5">
        <f t="shared" si="32"/>
        <v>163185.05000000002</v>
      </c>
      <c r="F784" s="9">
        <v>137827.77</v>
      </c>
      <c r="G784" s="5">
        <v>28094.04</v>
      </c>
      <c r="I784" s="5">
        <f t="shared" si="33"/>
        <v>165921.81</v>
      </c>
    </row>
    <row r="785" spans="1:9" ht="25.5">
      <c r="A785" s="2" t="s">
        <v>51</v>
      </c>
      <c r="B785" s="2" t="s">
        <v>367</v>
      </c>
      <c r="C785" s="5">
        <v>123020.44</v>
      </c>
      <c r="D785" s="5">
        <v>21773.28</v>
      </c>
      <c r="E785" s="5">
        <f t="shared" si="32"/>
        <v>144793.72</v>
      </c>
      <c r="F785" s="9">
        <v>141203.86</v>
      </c>
      <c r="G785" s="5">
        <v>25135.56</v>
      </c>
      <c r="I785" s="5">
        <f t="shared" si="33"/>
        <v>166339.41999999998</v>
      </c>
    </row>
    <row r="786" spans="1:9" ht="25.5">
      <c r="A786" s="2" t="s">
        <v>51</v>
      </c>
      <c r="B786" s="2" t="s">
        <v>367</v>
      </c>
      <c r="C786" s="5">
        <v>139435.62</v>
      </c>
      <c r="D786" s="5">
        <v>25009.32</v>
      </c>
      <c r="E786" s="5">
        <f t="shared" si="32"/>
        <v>164444.94</v>
      </c>
      <c r="F786" s="9">
        <v>139060.51</v>
      </c>
      <c r="G786" s="5">
        <v>28094.04</v>
      </c>
      <c r="I786" s="5">
        <f t="shared" si="33"/>
        <v>167154.55000000002</v>
      </c>
    </row>
    <row r="787" spans="1:9" ht="25.5">
      <c r="A787" s="2" t="s">
        <v>51</v>
      </c>
      <c r="B787" s="2" t="s">
        <v>367</v>
      </c>
      <c r="C787" s="5">
        <v>143791.77</v>
      </c>
      <c r="D787" s="5">
        <v>43458.96</v>
      </c>
      <c r="E787" s="5">
        <f t="shared" si="32"/>
        <v>187250.72999999998</v>
      </c>
      <c r="F787" s="9">
        <v>128806.78</v>
      </c>
      <c r="G787" s="5">
        <v>38855.04</v>
      </c>
      <c r="I787" s="5">
        <f t="shared" si="33"/>
        <v>167661.82</v>
      </c>
    </row>
    <row r="788" spans="1:9" ht="25.5">
      <c r="A788" s="2" t="s">
        <v>51</v>
      </c>
      <c r="B788" s="2" t="s">
        <v>367</v>
      </c>
      <c r="C788" s="5">
        <v>85479.83</v>
      </c>
      <c r="D788" s="5">
        <v>16245.84</v>
      </c>
      <c r="E788" s="5">
        <f t="shared" si="32"/>
        <v>101725.67</v>
      </c>
      <c r="F788" s="9">
        <v>139412.14</v>
      </c>
      <c r="G788" s="5">
        <v>28296</v>
      </c>
      <c r="I788" s="5">
        <f t="shared" si="33"/>
        <v>167708.14</v>
      </c>
    </row>
    <row r="789" spans="1:9" ht="25.5">
      <c r="A789" s="2" t="s">
        <v>51</v>
      </c>
      <c r="B789" s="2" t="s">
        <v>367</v>
      </c>
      <c r="C789" s="5">
        <v>142515.03</v>
      </c>
      <c r="D789" s="5">
        <v>25599.6</v>
      </c>
      <c r="E789" s="5">
        <f t="shared" si="32"/>
        <v>168114.63</v>
      </c>
      <c r="F789" s="9">
        <v>139120.65</v>
      </c>
      <c r="G789" s="5">
        <v>28756.32</v>
      </c>
      <c r="I789" s="5">
        <f t="shared" si="33"/>
        <v>167876.97</v>
      </c>
    </row>
    <row r="790" spans="1:9" ht="25.5">
      <c r="A790" s="2" t="s">
        <v>51</v>
      </c>
      <c r="B790" s="2" t="s">
        <v>367</v>
      </c>
      <c r="C790" s="5">
        <v>143004.05</v>
      </c>
      <c r="D790" s="5">
        <v>26047.08</v>
      </c>
      <c r="E790" s="5">
        <f t="shared" si="32"/>
        <v>169051.13</v>
      </c>
      <c r="F790" s="9">
        <v>140793.85</v>
      </c>
      <c r="G790" s="5">
        <v>29258.28</v>
      </c>
      <c r="I790" s="5">
        <f t="shared" si="33"/>
        <v>170052.13</v>
      </c>
    </row>
    <row r="791" spans="1:9" ht="25.5">
      <c r="A791" s="2" t="s">
        <v>51</v>
      </c>
      <c r="B791" s="2" t="s">
        <v>367</v>
      </c>
      <c r="C791" s="5">
        <v>143319.53</v>
      </c>
      <c r="D791" s="5">
        <v>26004.24</v>
      </c>
      <c r="E791" s="5">
        <f t="shared" si="32"/>
        <v>169323.77</v>
      </c>
      <c r="F791" s="9">
        <v>141424.78</v>
      </c>
      <c r="G791" s="5">
        <v>29211.96</v>
      </c>
      <c r="I791" s="5">
        <f t="shared" si="33"/>
        <v>170636.74</v>
      </c>
    </row>
    <row r="792" spans="1:9" ht="25.5">
      <c r="A792" s="2" t="s">
        <v>51</v>
      </c>
      <c r="B792" s="2" t="s">
        <v>367</v>
      </c>
      <c r="C792" s="5">
        <v>143394.68</v>
      </c>
      <c r="D792" s="5">
        <v>26004.24</v>
      </c>
      <c r="E792" s="5">
        <f t="shared" si="32"/>
        <v>169398.91999999998</v>
      </c>
      <c r="F792" s="9">
        <v>143033.66</v>
      </c>
      <c r="G792" s="5">
        <v>29211.96</v>
      </c>
      <c r="I792" s="5">
        <f t="shared" si="33"/>
        <v>172245.62</v>
      </c>
    </row>
    <row r="793" spans="1:9" ht="25.5">
      <c r="A793" s="2" t="s">
        <v>51</v>
      </c>
      <c r="B793" s="2" t="s">
        <v>367</v>
      </c>
      <c r="C793" s="5">
        <v>142811.88</v>
      </c>
      <c r="D793" s="5">
        <v>26004.24</v>
      </c>
      <c r="E793" s="5">
        <f t="shared" si="32"/>
        <v>168816.12</v>
      </c>
      <c r="F793" s="9">
        <v>143063.89</v>
      </c>
      <c r="G793" s="5">
        <v>29211.96</v>
      </c>
      <c r="I793" s="5">
        <f t="shared" si="33"/>
        <v>172275.85</v>
      </c>
    </row>
    <row r="794" spans="1:9" ht="25.5">
      <c r="A794" s="2" t="s">
        <v>51</v>
      </c>
      <c r="B794" s="2" t="s">
        <v>367</v>
      </c>
      <c r="C794" s="5">
        <v>143607.66</v>
      </c>
      <c r="D794" s="5">
        <v>26004.24</v>
      </c>
      <c r="E794" s="5">
        <f t="shared" si="32"/>
        <v>169611.9</v>
      </c>
      <c r="F794" s="9">
        <v>143189.66</v>
      </c>
      <c r="G794" s="5">
        <v>29211.96</v>
      </c>
      <c r="I794" s="5">
        <f t="shared" si="33"/>
        <v>172401.62</v>
      </c>
    </row>
    <row r="795" spans="1:9" ht="25.5">
      <c r="A795" s="2" t="s">
        <v>51</v>
      </c>
      <c r="B795" s="2" t="s">
        <v>367</v>
      </c>
      <c r="C795" s="5">
        <v>144400.92</v>
      </c>
      <c r="D795" s="5">
        <v>26164.2</v>
      </c>
      <c r="E795" s="5">
        <f t="shared" si="32"/>
        <v>170565.12000000002</v>
      </c>
      <c r="F795" s="9">
        <v>143908.55</v>
      </c>
      <c r="G795" s="5">
        <v>29391.72</v>
      </c>
      <c r="I795" s="5">
        <f t="shared" si="33"/>
        <v>173300.27</v>
      </c>
    </row>
    <row r="796" spans="1:9" ht="25.5">
      <c r="A796" s="2" t="s">
        <v>51</v>
      </c>
      <c r="B796" s="2" t="s">
        <v>367</v>
      </c>
      <c r="C796" s="5">
        <v>149572.09</v>
      </c>
      <c r="D796" s="5">
        <v>26410.44</v>
      </c>
      <c r="E796" s="5">
        <f t="shared" si="32"/>
        <v>175982.53</v>
      </c>
      <c r="F796" s="9">
        <v>148890.83</v>
      </c>
      <c r="G796" s="5">
        <v>29668.2</v>
      </c>
      <c r="I796" s="5">
        <f t="shared" si="33"/>
        <v>178559.03</v>
      </c>
    </row>
    <row r="797" spans="1:9" ht="25.5">
      <c r="A797" s="2" t="s">
        <v>51</v>
      </c>
      <c r="B797" s="2" t="s">
        <v>367</v>
      </c>
      <c r="C797" s="5">
        <v>146362.83</v>
      </c>
      <c r="D797" s="5">
        <v>26909.52</v>
      </c>
      <c r="E797" s="5">
        <f t="shared" si="32"/>
        <v>173272.34999999998</v>
      </c>
      <c r="F797" s="9">
        <v>149473.72</v>
      </c>
      <c r="G797" s="5">
        <v>30222.24</v>
      </c>
      <c r="I797" s="5">
        <f t="shared" si="33"/>
        <v>179695.96</v>
      </c>
    </row>
    <row r="798" spans="1:9" ht="25.5">
      <c r="A798" s="2" t="s">
        <v>51</v>
      </c>
      <c r="B798" s="2" t="s">
        <v>367</v>
      </c>
      <c r="C798" s="5">
        <v>149309.23</v>
      </c>
      <c r="D798" s="5">
        <v>27313.2</v>
      </c>
      <c r="E798" s="5">
        <f t="shared" si="32"/>
        <v>176622.43000000002</v>
      </c>
      <c r="F798" s="9">
        <v>149338.79</v>
      </c>
      <c r="G798" s="5">
        <v>30682.08</v>
      </c>
      <c r="I798" s="5">
        <f t="shared" si="33"/>
        <v>180020.87</v>
      </c>
    </row>
    <row r="799" spans="1:9" ht="25.5">
      <c r="A799" s="2" t="s">
        <v>51</v>
      </c>
      <c r="B799" s="2" t="s">
        <v>367</v>
      </c>
      <c r="C799" s="5">
        <v>150017.72</v>
      </c>
      <c r="D799" s="5">
        <v>27245.4</v>
      </c>
      <c r="E799" s="5">
        <f t="shared" si="32"/>
        <v>177263.12</v>
      </c>
      <c r="F799" s="9">
        <v>149455.51</v>
      </c>
      <c r="G799" s="5">
        <v>30605.76</v>
      </c>
      <c r="I799" s="5">
        <f t="shared" si="33"/>
        <v>180061.27000000002</v>
      </c>
    </row>
    <row r="800" spans="1:9" ht="25.5">
      <c r="A800" s="2" t="s">
        <v>51</v>
      </c>
      <c r="B800" s="2" t="s">
        <v>367</v>
      </c>
      <c r="C800" s="5">
        <v>151565</v>
      </c>
      <c r="D800" s="5">
        <v>27986.88</v>
      </c>
      <c r="E800" s="5">
        <f t="shared" si="32"/>
        <v>179551.88</v>
      </c>
      <c r="F800" s="9">
        <v>149814.67</v>
      </c>
      <c r="G800" s="5">
        <v>31446.96</v>
      </c>
      <c r="I800" s="5">
        <f t="shared" si="33"/>
        <v>181261.63</v>
      </c>
    </row>
    <row r="801" spans="1:9" ht="25.5">
      <c r="A801" s="2" t="s">
        <v>51</v>
      </c>
      <c r="B801" s="2" t="s">
        <v>367</v>
      </c>
      <c r="C801" s="5">
        <v>152782.15</v>
      </c>
      <c r="D801" s="5">
        <v>27994.32</v>
      </c>
      <c r="E801" s="5">
        <f t="shared" si="32"/>
        <v>180776.47</v>
      </c>
      <c r="F801" s="9">
        <v>150690.56</v>
      </c>
      <c r="G801" s="5">
        <v>31446.96</v>
      </c>
      <c r="I801" s="5">
        <f t="shared" si="33"/>
        <v>182137.52</v>
      </c>
    </row>
    <row r="802" spans="1:9" ht="25.5">
      <c r="A802" s="2" t="s">
        <v>51</v>
      </c>
      <c r="B802" s="2" t="s">
        <v>367</v>
      </c>
      <c r="C802" s="5">
        <v>153292.1</v>
      </c>
      <c r="D802" s="5">
        <v>27994.32</v>
      </c>
      <c r="E802" s="5">
        <f t="shared" si="32"/>
        <v>181286.42</v>
      </c>
      <c r="F802" s="9">
        <v>152471.63</v>
      </c>
      <c r="G802" s="5">
        <v>31446.96</v>
      </c>
      <c r="I802" s="5">
        <f t="shared" si="33"/>
        <v>183918.59</v>
      </c>
    </row>
    <row r="803" spans="1:9" ht="25.5">
      <c r="A803" s="2" t="s">
        <v>51</v>
      </c>
      <c r="B803" s="2" t="s">
        <v>367</v>
      </c>
      <c r="C803" s="5">
        <v>148273.8</v>
      </c>
      <c r="D803" s="5">
        <v>27379.2</v>
      </c>
      <c r="E803" s="5">
        <f t="shared" si="32"/>
        <v>175653</v>
      </c>
      <c r="F803" s="9">
        <v>151787.61</v>
      </c>
      <c r="G803" s="5">
        <v>32990.16</v>
      </c>
      <c r="I803" s="5">
        <f t="shared" si="33"/>
        <v>184777.77</v>
      </c>
    </row>
    <row r="804" spans="1:9" ht="25.5">
      <c r="A804" s="2" t="s">
        <v>51</v>
      </c>
      <c r="B804" s="2" t="s">
        <v>367</v>
      </c>
      <c r="C804" s="5">
        <v>154180.89</v>
      </c>
      <c r="D804" s="5">
        <v>27994.32</v>
      </c>
      <c r="E804" s="5">
        <f t="shared" si="32"/>
        <v>182175.21000000002</v>
      </c>
      <c r="F804" s="9">
        <v>153393.7</v>
      </c>
      <c r="G804" s="5">
        <v>31446.96</v>
      </c>
      <c r="I804" s="5">
        <f t="shared" si="33"/>
        <v>184840.66</v>
      </c>
    </row>
    <row r="805" spans="1:9" ht="25.5">
      <c r="A805" s="2" t="s">
        <v>51</v>
      </c>
      <c r="B805" s="2" t="s">
        <v>367</v>
      </c>
      <c r="C805" s="5">
        <v>66563.84</v>
      </c>
      <c r="D805" s="5">
        <v>11161.68</v>
      </c>
      <c r="E805" s="5">
        <f t="shared" si="32"/>
        <v>77725.51999999999</v>
      </c>
      <c r="F805" s="9">
        <v>153225.3</v>
      </c>
      <c r="G805" s="5">
        <v>31763.4</v>
      </c>
      <c r="I805" s="5">
        <f t="shared" si="33"/>
        <v>184988.69999999998</v>
      </c>
    </row>
    <row r="806" spans="1:9" ht="25.5">
      <c r="A806" s="2" t="s">
        <v>51</v>
      </c>
      <c r="B806" s="2" t="s">
        <v>367</v>
      </c>
      <c r="C806" s="5">
        <v>151336.94</v>
      </c>
      <c r="D806" s="5">
        <v>26806.56</v>
      </c>
      <c r="E806" s="5">
        <f t="shared" si="32"/>
        <v>178143.5</v>
      </c>
      <c r="F806" s="9">
        <v>154185.25</v>
      </c>
      <c r="G806" s="5">
        <v>30916.92</v>
      </c>
      <c r="I806" s="5">
        <f t="shared" si="33"/>
        <v>185102.16999999998</v>
      </c>
    </row>
    <row r="807" spans="1:9" ht="25.5">
      <c r="A807" s="2" t="s">
        <v>51</v>
      </c>
      <c r="B807" s="2" t="s">
        <v>367</v>
      </c>
      <c r="C807" s="5">
        <v>154765</v>
      </c>
      <c r="D807" s="5">
        <v>28407.12</v>
      </c>
      <c r="E807" s="5">
        <f t="shared" si="32"/>
        <v>183172.12</v>
      </c>
      <c r="F807" s="9">
        <v>154116.26</v>
      </c>
      <c r="G807" s="5">
        <v>31910.28</v>
      </c>
      <c r="I807" s="5">
        <f t="shared" si="33"/>
        <v>186026.54</v>
      </c>
    </row>
    <row r="808" spans="1:9" ht="25.5">
      <c r="A808" s="2" t="s">
        <v>51</v>
      </c>
      <c r="B808" s="2" t="s">
        <v>367</v>
      </c>
      <c r="C808" s="5">
        <v>143192.84</v>
      </c>
      <c r="D808" s="5">
        <v>27994.32</v>
      </c>
      <c r="E808" s="5">
        <f t="shared" si="32"/>
        <v>171187.16</v>
      </c>
      <c r="F808" s="9">
        <v>156044.62</v>
      </c>
      <c r="G808" s="5">
        <v>31546.96</v>
      </c>
      <c r="I808" s="5">
        <f t="shared" si="33"/>
        <v>187591.58</v>
      </c>
    </row>
    <row r="809" spans="1:9" ht="25.5">
      <c r="A809" s="2" t="s">
        <v>51</v>
      </c>
      <c r="B809" s="2" t="s">
        <v>367</v>
      </c>
      <c r="C809" s="5">
        <v>137290.52</v>
      </c>
      <c r="D809" s="5">
        <v>25901.37</v>
      </c>
      <c r="E809" s="5">
        <f t="shared" si="32"/>
        <v>163191.88999999998</v>
      </c>
      <c r="F809" s="9">
        <v>164238.54</v>
      </c>
      <c r="G809" s="5">
        <v>33255</v>
      </c>
      <c r="I809" s="5">
        <f t="shared" si="33"/>
        <v>197493.54</v>
      </c>
    </row>
    <row r="810" spans="1:9" ht="25.5">
      <c r="A810" s="2" t="s">
        <v>51</v>
      </c>
      <c r="B810" s="2" t="s">
        <v>367</v>
      </c>
      <c r="C810" s="5">
        <v>167103.65</v>
      </c>
      <c r="D810" s="5">
        <v>30897.72</v>
      </c>
      <c r="E810" s="5">
        <f t="shared" si="32"/>
        <v>198001.37</v>
      </c>
      <c r="F810" s="9">
        <v>166472.52</v>
      </c>
      <c r="G810" s="5">
        <v>34775.88</v>
      </c>
      <c r="I810" s="5">
        <f t="shared" si="33"/>
        <v>201248.4</v>
      </c>
    </row>
    <row r="811" spans="1:9" ht="25.5">
      <c r="A811" s="2" t="s">
        <v>51</v>
      </c>
      <c r="B811" s="2" t="s">
        <v>367</v>
      </c>
      <c r="C811" s="5">
        <v>168981.35</v>
      </c>
      <c r="D811" s="5">
        <v>31199.76</v>
      </c>
      <c r="E811" s="5">
        <f t="shared" si="32"/>
        <v>200181.11000000002</v>
      </c>
      <c r="F811" s="9">
        <v>168447.91</v>
      </c>
      <c r="G811" s="5">
        <v>35047.56</v>
      </c>
      <c r="I811" s="5">
        <f t="shared" si="33"/>
        <v>203495.47</v>
      </c>
    </row>
    <row r="812" spans="1:9" ht="25.5">
      <c r="A812" s="2" t="s">
        <v>51</v>
      </c>
      <c r="B812" s="2" t="s">
        <v>367</v>
      </c>
      <c r="C812" s="5">
        <v>178961.38</v>
      </c>
      <c r="D812" s="5">
        <v>33454.8</v>
      </c>
      <c r="E812" s="5">
        <f t="shared" si="32"/>
        <v>212416.18</v>
      </c>
      <c r="F812" s="9">
        <v>176249.67</v>
      </c>
      <c r="G812" s="5">
        <v>37580.76</v>
      </c>
      <c r="I812" s="5">
        <f t="shared" si="33"/>
        <v>213830.43000000002</v>
      </c>
    </row>
    <row r="813" spans="1:9" ht="12.75">
      <c r="A813" s="2" t="s">
        <v>51</v>
      </c>
      <c r="B813" s="2" t="s">
        <v>112</v>
      </c>
      <c r="C813" s="5">
        <v>202533.97</v>
      </c>
      <c r="D813" s="5">
        <v>33668.88</v>
      </c>
      <c r="E813" s="5">
        <f t="shared" si="32"/>
        <v>236202.85</v>
      </c>
      <c r="F813" s="9">
        <v>192900.5</v>
      </c>
      <c r="G813" s="5">
        <v>37816.56</v>
      </c>
      <c r="I813" s="5">
        <f t="shared" si="33"/>
        <v>230717.06</v>
      </c>
    </row>
    <row r="814" spans="1:9" ht="12.75">
      <c r="A814" s="2" t="s">
        <v>51</v>
      </c>
      <c r="B814" s="2" t="s">
        <v>112</v>
      </c>
      <c r="C814" s="5">
        <v>202540.51</v>
      </c>
      <c r="D814" s="5">
        <v>33668.88</v>
      </c>
      <c r="E814" s="5">
        <f t="shared" si="32"/>
        <v>236209.39</v>
      </c>
      <c r="F814" s="9">
        <v>193031.32</v>
      </c>
      <c r="G814" s="5">
        <v>37823.16</v>
      </c>
      <c r="I814" s="5">
        <f t="shared" si="33"/>
        <v>230854.48</v>
      </c>
    </row>
    <row r="815" spans="1:9" ht="12.75">
      <c r="A815" s="2" t="s">
        <v>51</v>
      </c>
      <c r="B815" s="2" t="s">
        <v>112</v>
      </c>
      <c r="C815" s="5">
        <v>196365.23</v>
      </c>
      <c r="D815" s="5">
        <v>33668.88</v>
      </c>
      <c r="E815" s="5">
        <f t="shared" si="32"/>
        <v>230034.11000000002</v>
      </c>
      <c r="F815" s="9">
        <v>194069.02</v>
      </c>
      <c r="G815" s="5">
        <v>37823.16</v>
      </c>
      <c r="I815" s="5">
        <f t="shared" si="33"/>
        <v>231892.18</v>
      </c>
    </row>
    <row r="816" spans="1:9" ht="12.75">
      <c r="A816" s="2" t="s">
        <v>51</v>
      </c>
      <c r="B816" s="2" t="s">
        <v>112</v>
      </c>
      <c r="C816" s="5">
        <v>219406.87</v>
      </c>
      <c r="D816" s="5">
        <v>38824.56</v>
      </c>
      <c r="E816" s="5">
        <f t="shared" si="32"/>
        <v>258231.43</v>
      </c>
      <c r="F816" s="9">
        <v>212415.7</v>
      </c>
      <c r="G816" s="5">
        <v>43615.68</v>
      </c>
      <c r="I816" s="5">
        <f t="shared" si="33"/>
        <v>256031.38</v>
      </c>
    </row>
    <row r="817" spans="1:9" ht="25.5">
      <c r="A817" s="2" t="s">
        <v>602</v>
      </c>
      <c r="B817" s="2" t="s">
        <v>562</v>
      </c>
      <c r="C817" s="5">
        <v>139797</v>
      </c>
      <c r="D817" s="5">
        <v>28900</v>
      </c>
      <c r="E817" s="5">
        <f t="shared" si="32"/>
        <v>168697</v>
      </c>
      <c r="F817" s="9">
        <v>131984</v>
      </c>
      <c r="G817" s="5">
        <v>33035</v>
      </c>
      <c r="I817" s="5">
        <f t="shared" si="33"/>
        <v>165019</v>
      </c>
    </row>
    <row r="818" spans="1:9" ht="25.5">
      <c r="A818" s="2" t="s">
        <v>603</v>
      </c>
      <c r="B818" s="2" t="s">
        <v>604</v>
      </c>
      <c r="C818" s="5">
        <v>155305</v>
      </c>
      <c r="D818" s="5">
        <v>26008</v>
      </c>
      <c r="E818" s="5">
        <f t="shared" si="32"/>
        <v>181313</v>
      </c>
      <c r="F818" s="9">
        <v>158729</v>
      </c>
      <c r="G818" s="5">
        <v>32407</v>
      </c>
      <c r="I818" s="5">
        <f t="shared" si="33"/>
        <v>191136</v>
      </c>
    </row>
    <row r="819" spans="1:9" ht="25.5">
      <c r="A819" s="2" t="s">
        <v>603</v>
      </c>
      <c r="B819" s="2" t="s">
        <v>604</v>
      </c>
      <c r="C819" s="5">
        <v>202451</v>
      </c>
      <c r="D819" s="5">
        <v>25382</v>
      </c>
      <c r="E819" s="5">
        <f aca="true" t="shared" si="34" ref="E819:E884">SUM(C819:D819)</f>
        <v>227833</v>
      </c>
      <c r="F819" s="9">
        <v>159568</v>
      </c>
      <c r="G819" s="5">
        <v>32679</v>
      </c>
      <c r="I819" s="5">
        <f aca="true" t="shared" si="35" ref="I819:I884">SUM(F819:H819)</f>
        <v>192247</v>
      </c>
    </row>
    <row r="820" spans="1:9" ht="25.5">
      <c r="A820" s="2" t="s">
        <v>603</v>
      </c>
      <c r="B820" s="2" t="s">
        <v>605</v>
      </c>
      <c r="C820" s="5">
        <v>156853</v>
      </c>
      <c r="D820" s="5">
        <v>28328</v>
      </c>
      <c r="E820" s="5">
        <f t="shared" si="34"/>
        <v>185181</v>
      </c>
      <c r="F820" s="9">
        <v>171176</v>
      </c>
      <c r="G820" s="5">
        <v>35283</v>
      </c>
      <c r="I820" s="5">
        <f t="shared" si="35"/>
        <v>206459</v>
      </c>
    </row>
    <row r="821" spans="1:9" ht="25.5">
      <c r="A821" s="2" t="s">
        <v>603</v>
      </c>
      <c r="B821" s="2" t="s">
        <v>331</v>
      </c>
      <c r="C821" s="5">
        <v>176759</v>
      </c>
      <c r="D821" s="5">
        <v>29684</v>
      </c>
      <c r="E821" s="5">
        <f t="shared" si="34"/>
        <v>206443</v>
      </c>
      <c r="F821" s="9">
        <v>184063</v>
      </c>
      <c r="G821" s="5">
        <v>37885</v>
      </c>
      <c r="I821" s="5">
        <f t="shared" si="35"/>
        <v>221948</v>
      </c>
    </row>
    <row r="822" spans="1:9" ht="38.25">
      <c r="A822" s="2" t="s">
        <v>603</v>
      </c>
      <c r="B822" s="2" t="s">
        <v>334</v>
      </c>
      <c r="C822" s="5">
        <v>129187</v>
      </c>
      <c r="D822" s="5">
        <v>20465</v>
      </c>
      <c r="E822" s="5">
        <f t="shared" si="34"/>
        <v>149652</v>
      </c>
      <c r="F822" s="9">
        <v>196460</v>
      </c>
      <c r="G822" s="5">
        <v>29834</v>
      </c>
      <c r="I822" s="5">
        <f t="shared" si="35"/>
        <v>226294</v>
      </c>
    </row>
    <row r="823" spans="1:9" ht="25.5">
      <c r="A823" s="2" t="s">
        <v>603</v>
      </c>
      <c r="B823" s="2" t="s">
        <v>332</v>
      </c>
      <c r="C823" s="5">
        <v>193724</v>
      </c>
      <c r="D823" s="5">
        <v>31813</v>
      </c>
      <c r="E823" s="5">
        <f t="shared" si="34"/>
        <v>225537</v>
      </c>
      <c r="F823" s="9">
        <v>207030</v>
      </c>
      <c r="G823" s="5">
        <v>42491</v>
      </c>
      <c r="I823" s="5">
        <f t="shared" si="35"/>
        <v>249521</v>
      </c>
    </row>
    <row r="824" spans="1:9" ht="25.5">
      <c r="A824" s="2" t="s">
        <v>603</v>
      </c>
      <c r="B824" s="2" t="s">
        <v>333</v>
      </c>
      <c r="C824" s="5">
        <v>340929</v>
      </c>
      <c r="D824" s="5">
        <v>47884</v>
      </c>
      <c r="E824" s="5">
        <f t="shared" si="34"/>
        <v>388813</v>
      </c>
      <c r="F824" s="9">
        <v>329235</v>
      </c>
      <c r="G824" s="5">
        <v>67943</v>
      </c>
      <c r="I824" s="5">
        <f t="shared" si="35"/>
        <v>397178</v>
      </c>
    </row>
    <row r="825" spans="1:9" ht="25.5">
      <c r="A825" s="2" t="s">
        <v>335</v>
      </c>
      <c r="B825" s="2" t="s">
        <v>341</v>
      </c>
      <c r="C825" s="5">
        <v>0</v>
      </c>
      <c r="D825" s="5">
        <v>0</v>
      </c>
      <c r="E825" s="5">
        <f t="shared" si="34"/>
        <v>0</v>
      </c>
      <c r="F825" s="9">
        <v>139000</v>
      </c>
      <c r="G825" s="5">
        <v>22000</v>
      </c>
      <c r="I825" s="5">
        <f t="shared" si="35"/>
        <v>161000</v>
      </c>
    </row>
    <row r="826" spans="1:9" ht="25.5">
      <c r="A826" s="2" t="s">
        <v>335</v>
      </c>
      <c r="B826" s="2" t="s">
        <v>341</v>
      </c>
      <c r="C826" s="5">
        <v>0</v>
      </c>
      <c r="D826" s="5">
        <v>0</v>
      </c>
      <c r="E826" s="5">
        <f t="shared" si="34"/>
        <v>0</v>
      </c>
      <c r="F826" s="9">
        <v>139000</v>
      </c>
      <c r="G826" s="5">
        <v>22000</v>
      </c>
      <c r="I826" s="5">
        <f t="shared" si="35"/>
        <v>161000</v>
      </c>
    </row>
    <row r="827" spans="1:9" ht="25.5">
      <c r="A827" s="2" t="s">
        <v>335</v>
      </c>
      <c r="B827" s="2" t="s">
        <v>342</v>
      </c>
      <c r="C827" s="5">
        <v>131000</v>
      </c>
      <c r="D827" s="5">
        <v>25000</v>
      </c>
      <c r="E827" s="5">
        <f t="shared" si="34"/>
        <v>156000</v>
      </c>
      <c r="F827" s="9">
        <v>139000</v>
      </c>
      <c r="G827" s="5">
        <v>24000</v>
      </c>
      <c r="I827" s="5">
        <f t="shared" si="35"/>
        <v>163000</v>
      </c>
    </row>
    <row r="828" spans="1:9" ht="25.5">
      <c r="A828" s="2" t="s">
        <v>335</v>
      </c>
      <c r="B828" s="2" t="s">
        <v>339</v>
      </c>
      <c r="C828" s="5">
        <v>160000</v>
      </c>
      <c r="D828" s="5">
        <v>21000</v>
      </c>
      <c r="E828" s="5">
        <f t="shared" si="34"/>
        <v>181000</v>
      </c>
      <c r="F828" s="9">
        <v>148000</v>
      </c>
      <c r="G828" s="5">
        <v>20000</v>
      </c>
      <c r="I828" s="5">
        <f t="shared" si="35"/>
        <v>168000</v>
      </c>
    </row>
    <row r="829" spans="1:9" ht="25.5">
      <c r="A829" s="2" t="s">
        <v>335</v>
      </c>
      <c r="B829" s="2" t="s">
        <v>338</v>
      </c>
      <c r="C829" s="5">
        <v>160000</v>
      </c>
      <c r="D829" s="5">
        <v>24000</v>
      </c>
      <c r="E829" s="5">
        <f t="shared" si="34"/>
        <v>184000</v>
      </c>
      <c r="F829" s="9">
        <v>169000</v>
      </c>
      <c r="G829" s="5">
        <v>23000</v>
      </c>
      <c r="I829" s="5">
        <f t="shared" si="35"/>
        <v>192000</v>
      </c>
    </row>
    <row r="830" spans="1:9" ht="25.5">
      <c r="A830" s="2" t="s">
        <v>335</v>
      </c>
      <c r="B830" s="2" t="s">
        <v>340</v>
      </c>
      <c r="C830" s="5">
        <v>174000</v>
      </c>
      <c r="D830" s="5">
        <v>27000</v>
      </c>
      <c r="E830" s="5">
        <f t="shared" si="34"/>
        <v>201000</v>
      </c>
      <c r="F830" s="9">
        <v>167000</v>
      </c>
      <c r="G830" s="5">
        <v>29000</v>
      </c>
      <c r="I830" s="5">
        <f t="shared" si="35"/>
        <v>196000</v>
      </c>
    </row>
    <row r="831" spans="1:9" ht="25.5">
      <c r="A831" s="2" t="s">
        <v>335</v>
      </c>
      <c r="B831" s="2" t="s">
        <v>343</v>
      </c>
      <c r="C831" s="5">
        <v>0</v>
      </c>
      <c r="D831" s="5">
        <v>0</v>
      </c>
      <c r="E831" s="5">
        <f t="shared" si="34"/>
        <v>0</v>
      </c>
      <c r="F831" s="9">
        <v>168000</v>
      </c>
      <c r="G831" s="5">
        <v>35000</v>
      </c>
      <c r="I831" s="5">
        <f t="shared" si="35"/>
        <v>203000</v>
      </c>
    </row>
    <row r="832" spans="1:9" ht="25.5">
      <c r="A832" s="2" t="s">
        <v>335</v>
      </c>
      <c r="B832" s="2" t="s">
        <v>336</v>
      </c>
      <c r="C832" s="5">
        <v>0</v>
      </c>
      <c r="D832" s="5">
        <v>0</v>
      </c>
      <c r="E832" s="5">
        <f t="shared" si="34"/>
        <v>0</v>
      </c>
      <c r="F832" s="9">
        <v>192000</v>
      </c>
      <c r="G832" s="5">
        <v>33000</v>
      </c>
      <c r="I832" s="5">
        <f t="shared" si="35"/>
        <v>225000</v>
      </c>
    </row>
    <row r="833" spans="1:9" ht="25.5">
      <c r="A833" s="2" t="s">
        <v>335</v>
      </c>
      <c r="B833" s="2" t="s">
        <v>337</v>
      </c>
      <c r="C833" s="5">
        <v>0</v>
      </c>
      <c r="D833" s="5">
        <v>0</v>
      </c>
      <c r="E833" s="5">
        <f t="shared" si="34"/>
        <v>0</v>
      </c>
      <c r="F833" s="9">
        <v>193000</v>
      </c>
      <c r="G833" s="5">
        <v>33000</v>
      </c>
      <c r="I833" s="5">
        <f t="shared" si="35"/>
        <v>226000</v>
      </c>
    </row>
    <row r="834" spans="1:9" ht="25.5">
      <c r="A834" s="2" t="s">
        <v>335</v>
      </c>
      <c r="B834" s="2" t="s">
        <v>561</v>
      </c>
      <c r="C834" s="5">
        <v>183000</v>
      </c>
      <c r="D834" s="5">
        <v>25000</v>
      </c>
      <c r="E834" s="5">
        <f t="shared" si="34"/>
        <v>208000</v>
      </c>
      <c r="F834" s="9">
        <v>194000</v>
      </c>
      <c r="G834" s="5">
        <v>33000</v>
      </c>
      <c r="I834" s="5">
        <f t="shared" si="35"/>
        <v>227000</v>
      </c>
    </row>
    <row r="835" spans="1:9" ht="25.5">
      <c r="A835" s="2" t="s">
        <v>335</v>
      </c>
      <c r="B835" s="2" t="s">
        <v>561</v>
      </c>
      <c r="C835" s="5">
        <v>183000</v>
      </c>
      <c r="D835" s="5">
        <v>25000</v>
      </c>
      <c r="E835" s="5">
        <f t="shared" si="34"/>
        <v>208000</v>
      </c>
      <c r="F835" s="9">
        <v>194000</v>
      </c>
      <c r="G835" s="5">
        <v>33000</v>
      </c>
      <c r="I835" s="5">
        <f t="shared" si="35"/>
        <v>227000</v>
      </c>
    </row>
    <row r="836" spans="1:9" ht="25.5">
      <c r="A836" s="2" t="s">
        <v>335</v>
      </c>
      <c r="B836" s="2" t="s">
        <v>561</v>
      </c>
      <c r="C836" s="5">
        <v>166000</v>
      </c>
      <c r="D836" s="5">
        <v>33000</v>
      </c>
      <c r="E836" s="5">
        <f t="shared" si="34"/>
        <v>199000</v>
      </c>
      <c r="F836" s="9">
        <v>213000</v>
      </c>
      <c r="G836" s="5">
        <v>36000</v>
      </c>
      <c r="I836" s="5">
        <f t="shared" si="35"/>
        <v>249000</v>
      </c>
    </row>
    <row r="837" spans="1:9" ht="25.5">
      <c r="A837" s="2" t="s">
        <v>335</v>
      </c>
      <c r="B837" s="2" t="s">
        <v>337</v>
      </c>
      <c r="C837" s="5">
        <v>0</v>
      </c>
      <c r="D837" s="5">
        <v>0</v>
      </c>
      <c r="E837" s="5">
        <f t="shared" si="34"/>
        <v>0</v>
      </c>
      <c r="F837" s="9">
        <v>286000</v>
      </c>
      <c r="G837" s="5">
        <v>61000</v>
      </c>
      <c r="I837" s="5">
        <f t="shared" si="35"/>
        <v>347000</v>
      </c>
    </row>
    <row r="838" spans="1:9" ht="25.5">
      <c r="A838" s="2" t="s">
        <v>344</v>
      </c>
      <c r="B838" s="2" t="s">
        <v>345</v>
      </c>
      <c r="C838" s="5">
        <v>136427</v>
      </c>
      <c r="D838" s="5">
        <v>21507</v>
      </c>
      <c r="E838" s="5">
        <f t="shared" si="34"/>
        <v>157934</v>
      </c>
      <c r="F838" s="9">
        <v>135583</v>
      </c>
      <c r="G838" s="5">
        <v>27240</v>
      </c>
      <c r="I838" s="5">
        <f t="shared" si="35"/>
        <v>162823</v>
      </c>
    </row>
    <row r="839" spans="1:9" ht="25.5">
      <c r="A839" s="2" t="s">
        <v>344</v>
      </c>
      <c r="B839" s="2" t="s">
        <v>346</v>
      </c>
      <c r="C839" s="5">
        <v>138907</v>
      </c>
      <c r="D839" s="5">
        <v>23650</v>
      </c>
      <c r="E839" s="5">
        <f t="shared" si="34"/>
        <v>162557</v>
      </c>
      <c r="F839" s="9">
        <v>156733</v>
      </c>
      <c r="G839" s="5">
        <v>29728</v>
      </c>
      <c r="I839" s="5">
        <f t="shared" si="35"/>
        <v>186461</v>
      </c>
    </row>
    <row r="840" spans="1:9" ht="38.25">
      <c r="A840" s="2" t="s">
        <v>348</v>
      </c>
      <c r="B840" s="2" t="s">
        <v>351</v>
      </c>
      <c r="C840" s="5">
        <v>127042</v>
      </c>
      <c r="D840" s="5">
        <v>22329</v>
      </c>
      <c r="E840" s="5">
        <f t="shared" si="34"/>
        <v>149371</v>
      </c>
      <c r="F840" s="9">
        <v>137701</v>
      </c>
      <c r="G840" s="5">
        <v>24560</v>
      </c>
      <c r="I840" s="5">
        <f t="shared" si="35"/>
        <v>162261</v>
      </c>
    </row>
    <row r="841" spans="1:9" ht="38.25">
      <c r="A841" s="2" t="s">
        <v>348</v>
      </c>
      <c r="B841" s="2" t="s">
        <v>350</v>
      </c>
      <c r="C841" s="5">
        <v>145376</v>
      </c>
      <c r="D841" s="5">
        <v>23647</v>
      </c>
      <c r="E841" s="5">
        <f t="shared" si="34"/>
        <v>169023</v>
      </c>
      <c r="F841" s="9">
        <v>135599</v>
      </c>
      <c r="G841" s="5">
        <v>28422</v>
      </c>
      <c r="I841" s="5">
        <f t="shared" si="35"/>
        <v>164021</v>
      </c>
    </row>
    <row r="842" spans="1:9" ht="25.5">
      <c r="A842" s="2" t="s">
        <v>173</v>
      </c>
      <c r="B842" s="2" t="s">
        <v>175</v>
      </c>
      <c r="C842" s="5">
        <v>83488</v>
      </c>
      <c r="D842" s="5">
        <v>14234</v>
      </c>
      <c r="E842" s="5">
        <f t="shared" si="34"/>
        <v>97722</v>
      </c>
      <c r="F842" s="9">
        <v>151287</v>
      </c>
      <c r="G842" s="5">
        <v>13739</v>
      </c>
      <c r="I842" s="5">
        <f t="shared" si="35"/>
        <v>165026</v>
      </c>
    </row>
    <row r="843" spans="1:9" ht="25.5">
      <c r="A843" s="2" t="s">
        <v>173</v>
      </c>
      <c r="B843" s="2" t="s">
        <v>531</v>
      </c>
      <c r="C843" s="5">
        <v>147514</v>
      </c>
      <c r="D843" s="5">
        <v>0</v>
      </c>
      <c r="E843" s="5">
        <f t="shared" si="34"/>
        <v>147514</v>
      </c>
      <c r="F843" s="9">
        <v>182577</v>
      </c>
      <c r="G843" s="5">
        <v>0</v>
      </c>
      <c r="I843" s="5">
        <f t="shared" si="35"/>
        <v>182577</v>
      </c>
    </row>
    <row r="844" spans="1:9" ht="25.5">
      <c r="A844" s="2" t="s">
        <v>610</v>
      </c>
      <c r="B844" s="2" t="s">
        <v>611</v>
      </c>
      <c r="C844" s="5">
        <v>151966</v>
      </c>
      <c r="D844" s="5">
        <v>16849</v>
      </c>
      <c r="E844" s="5">
        <f>SUM(C844:D844)</f>
        <v>168815</v>
      </c>
      <c r="F844" s="9">
        <v>172438</v>
      </c>
      <c r="G844" s="5">
        <v>18377</v>
      </c>
      <c r="I844" s="5">
        <f>SUM(F844:H844)</f>
        <v>190815</v>
      </c>
    </row>
    <row r="845" spans="1:9" ht="25.5">
      <c r="A845" s="2" t="s">
        <v>610</v>
      </c>
      <c r="B845" s="2" t="s">
        <v>535</v>
      </c>
      <c r="C845" s="5">
        <v>114572</v>
      </c>
      <c r="D845" s="5">
        <v>15241</v>
      </c>
      <c r="E845" s="5">
        <f>SUM(C845:D845)</f>
        <v>129813</v>
      </c>
      <c r="F845" s="9">
        <v>149852</v>
      </c>
      <c r="G845" s="5">
        <v>16342</v>
      </c>
      <c r="I845" s="5">
        <f>SUM(F845:H845)</f>
        <v>166194</v>
      </c>
    </row>
    <row r="846" spans="1:9" ht="25.5">
      <c r="A846" s="2" t="s">
        <v>353</v>
      </c>
      <c r="B846" s="2" t="s">
        <v>531</v>
      </c>
      <c r="C846" s="5">
        <v>136303</v>
      </c>
      <c r="D846" s="5">
        <v>0</v>
      </c>
      <c r="E846" s="5">
        <f t="shared" si="34"/>
        <v>136303</v>
      </c>
      <c r="F846" s="9">
        <v>160905</v>
      </c>
      <c r="G846" s="5">
        <v>0</v>
      </c>
      <c r="I846" s="5">
        <f t="shared" si="35"/>
        <v>160905</v>
      </c>
    </row>
    <row r="847" spans="1:9" ht="25.5">
      <c r="A847" s="2" t="s">
        <v>353</v>
      </c>
      <c r="B847" s="2" t="s">
        <v>354</v>
      </c>
      <c r="C847" s="5">
        <v>130798</v>
      </c>
      <c r="D847" s="5">
        <v>21145</v>
      </c>
      <c r="E847" s="5">
        <f t="shared" si="34"/>
        <v>151943</v>
      </c>
      <c r="F847" s="9">
        <v>141069</v>
      </c>
      <c r="G847" s="5">
        <v>25640</v>
      </c>
      <c r="I847" s="5">
        <f t="shared" si="35"/>
        <v>166709</v>
      </c>
    </row>
    <row r="848" spans="1:9" ht="25.5">
      <c r="A848" s="2" t="s">
        <v>353</v>
      </c>
      <c r="B848" s="2" t="s">
        <v>576</v>
      </c>
      <c r="C848" s="5">
        <v>142748</v>
      </c>
      <c r="D848" s="5">
        <v>24509</v>
      </c>
      <c r="E848" s="5">
        <f t="shared" si="34"/>
        <v>167257</v>
      </c>
      <c r="F848" s="9">
        <v>167257</v>
      </c>
      <c r="G848" s="5">
        <v>29625</v>
      </c>
      <c r="I848" s="5">
        <f t="shared" si="35"/>
        <v>196882</v>
      </c>
    </row>
    <row r="849" spans="1:9" ht="38.25">
      <c r="A849" s="2" t="s">
        <v>353</v>
      </c>
      <c r="B849" s="2" t="s">
        <v>533</v>
      </c>
      <c r="C849" s="5">
        <v>156703</v>
      </c>
      <c r="D849" s="5">
        <v>28867</v>
      </c>
      <c r="E849" s="5">
        <f t="shared" si="34"/>
        <v>185570</v>
      </c>
      <c r="F849" s="9">
        <v>168689</v>
      </c>
      <c r="G849" s="5">
        <v>33436</v>
      </c>
      <c r="I849" s="5">
        <f t="shared" si="35"/>
        <v>202125</v>
      </c>
    </row>
    <row r="850" spans="1:9" ht="25.5">
      <c r="A850" s="2" t="s">
        <v>534</v>
      </c>
      <c r="B850" s="2" t="s">
        <v>535</v>
      </c>
      <c r="C850" s="5">
        <v>141859</v>
      </c>
      <c r="D850" s="5">
        <v>28617</v>
      </c>
      <c r="E850" s="5">
        <f t="shared" si="34"/>
        <v>170476</v>
      </c>
      <c r="F850" s="9">
        <v>141357</v>
      </c>
      <c r="G850" s="5">
        <v>28558</v>
      </c>
      <c r="I850" s="5">
        <f t="shared" si="35"/>
        <v>169915</v>
      </c>
    </row>
    <row r="851" spans="1:9" ht="25.5">
      <c r="A851" s="2" t="s">
        <v>534</v>
      </c>
      <c r="B851" s="2" t="s">
        <v>531</v>
      </c>
      <c r="C851" s="5">
        <v>157915</v>
      </c>
      <c r="D851" s="5">
        <v>0</v>
      </c>
      <c r="E851" s="5">
        <f t="shared" si="34"/>
        <v>157915</v>
      </c>
      <c r="F851" s="9">
        <v>206458</v>
      </c>
      <c r="G851" s="5">
        <v>0</v>
      </c>
      <c r="I851" s="5">
        <f t="shared" si="35"/>
        <v>206458</v>
      </c>
    </row>
    <row r="852" spans="1:9" ht="25.5">
      <c r="A852" s="2" t="s">
        <v>536</v>
      </c>
      <c r="B852" s="2" t="s">
        <v>537</v>
      </c>
      <c r="C852" s="5">
        <v>137050</v>
      </c>
      <c r="D852" s="5">
        <v>10173</v>
      </c>
      <c r="E852" s="5">
        <f t="shared" si="34"/>
        <v>147223</v>
      </c>
      <c r="F852" s="9">
        <v>169349</v>
      </c>
      <c r="G852" s="5">
        <v>13326</v>
      </c>
      <c r="I852" s="5">
        <f t="shared" si="35"/>
        <v>182675</v>
      </c>
    </row>
    <row r="853" spans="1:9" ht="38.25">
      <c r="A853" s="2" t="s">
        <v>538</v>
      </c>
      <c r="B853" s="2" t="s">
        <v>349</v>
      </c>
      <c r="C853" s="5">
        <v>138624</v>
      </c>
      <c r="D853" s="5">
        <v>22379</v>
      </c>
      <c r="E853" s="5">
        <f t="shared" si="34"/>
        <v>161003</v>
      </c>
      <c r="F853" s="9">
        <v>144549</v>
      </c>
      <c r="G853" s="5">
        <v>26219</v>
      </c>
      <c r="I853" s="5">
        <f t="shared" si="35"/>
        <v>170768</v>
      </c>
    </row>
    <row r="854" spans="1:9" ht="38.25">
      <c r="A854" s="2" t="s">
        <v>545</v>
      </c>
      <c r="B854" s="2" t="s">
        <v>345</v>
      </c>
      <c r="C854" s="5">
        <v>135218</v>
      </c>
      <c r="D854" s="5">
        <v>21411</v>
      </c>
      <c r="E854" s="5">
        <f t="shared" si="34"/>
        <v>156629</v>
      </c>
      <c r="F854" s="9">
        <v>141292</v>
      </c>
      <c r="G854" s="5">
        <v>26314</v>
      </c>
      <c r="I854" s="5">
        <f t="shared" si="35"/>
        <v>167606</v>
      </c>
    </row>
    <row r="855" spans="1:9" ht="38.25">
      <c r="A855" s="2" t="s">
        <v>545</v>
      </c>
      <c r="B855" s="2" t="s">
        <v>573</v>
      </c>
      <c r="C855" s="5">
        <v>68546</v>
      </c>
      <c r="D855" s="5">
        <v>13129</v>
      </c>
      <c r="E855" s="5">
        <f t="shared" si="34"/>
        <v>81675</v>
      </c>
      <c r="F855" s="9">
        <v>170492</v>
      </c>
      <c r="G855" s="5">
        <v>13821</v>
      </c>
      <c r="I855" s="5">
        <f t="shared" si="35"/>
        <v>184313</v>
      </c>
    </row>
    <row r="856" spans="1:9" ht="38.25">
      <c r="A856" s="2" t="s">
        <v>545</v>
      </c>
      <c r="B856" s="2" t="s">
        <v>346</v>
      </c>
      <c r="C856" s="5">
        <v>154037</v>
      </c>
      <c r="D856" s="5">
        <v>24443</v>
      </c>
      <c r="E856" s="5">
        <f t="shared" si="34"/>
        <v>178480</v>
      </c>
      <c r="F856" s="9">
        <v>153622</v>
      </c>
      <c r="G856" s="5">
        <v>30855</v>
      </c>
      <c r="I856" s="5">
        <f t="shared" si="35"/>
        <v>184477</v>
      </c>
    </row>
    <row r="857" spans="1:9" ht="38.25">
      <c r="A857" s="2" t="s">
        <v>550</v>
      </c>
      <c r="B857" s="2" t="s">
        <v>346</v>
      </c>
      <c r="C857" s="5">
        <v>149314</v>
      </c>
      <c r="D857" s="5">
        <v>25063</v>
      </c>
      <c r="E857" s="5">
        <f t="shared" si="34"/>
        <v>174377</v>
      </c>
      <c r="F857" s="9">
        <v>149793</v>
      </c>
      <c r="G857" s="5">
        <v>28148</v>
      </c>
      <c r="I857" s="5">
        <f t="shared" si="35"/>
        <v>177941</v>
      </c>
    </row>
    <row r="858" spans="1:9" ht="38.25">
      <c r="A858" s="2" t="s">
        <v>550</v>
      </c>
      <c r="B858" s="2" t="s">
        <v>551</v>
      </c>
      <c r="C858" s="5">
        <v>136330</v>
      </c>
      <c r="D858" s="5">
        <v>22981</v>
      </c>
      <c r="E858" s="5">
        <f t="shared" si="34"/>
        <v>159311</v>
      </c>
      <c r="F858" s="9">
        <v>151294</v>
      </c>
      <c r="G858" s="5">
        <v>28575</v>
      </c>
      <c r="I858" s="5">
        <f t="shared" si="35"/>
        <v>179869</v>
      </c>
    </row>
    <row r="859" spans="1:9" ht="38.25">
      <c r="A859" s="2" t="s">
        <v>550</v>
      </c>
      <c r="B859" s="2" t="s">
        <v>552</v>
      </c>
      <c r="C859" s="5">
        <v>151475</v>
      </c>
      <c r="D859" s="5">
        <v>25416</v>
      </c>
      <c r="E859" s="5">
        <f t="shared" si="34"/>
        <v>176891</v>
      </c>
      <c r="F859" s="9">
        <v>157194</v>
      </c>
      <c r="G859" s="5">
        <v>28545</v>
      </c>
      <c r="I859" s="5">
        <f t="shared" si="35"/>
        <v>185739</v>
      </c>
    </row>
    <row r="860" spans="1:9" ht="51">
      <c r="A860" s="2" t="s">
        <v>553</v>
      </c>
      <c r="B860" s="2" t="s">
        <v>346</v>
      </c>
      <c r="C860" s="5">
        <v>160705</v>
      </c>
      <c r="D860" s="5">
        <v>23468</v>
      </c>
      <c r="E860" s="5">
        <f t="shared" si="34"/>
        <v>184173</v>
      </c>
      <c r="F860" s="9">
        <v>133818</v>
      </c>
      <c r="G860" s="5">
        <v>29756</v>
      </c>
      <c r="I860" s="5">
        <f t="shared" si="35"/>
        <v>163574</v>
      </c>
    </row>
    <row r="861" spans="1:9" ht="12.75">
      <c r="A861" s="2" t="s">
        <v>555</v>
      </c>
      <c r="B861" s="2" t="s">
        <v>220</v>
      </c>
      <c r="C861" s="5">
        <v>0</v>
      </c>
      <c r="D861" s="5">
        <v>0</v>
      </c>
      <c r="E861" s="5">
        <f t="shared" si="34"/>
        <v>0</v>
      </c>
      <c r="F861" s="9">
        <v>64475</v>
      </c>
      <c r="G861" s="5">
        <v>0</v>
      </c>
      <c r="I861" s="5">
        <f t="shared" si="35"/>
        <v>64475</v>
      </c>
    </row>
    <row r="862" spans="1:9" ht="12.75">
      <c r="A862" s="2" t="s">
        <v>555</v>
      </c>
      <c r="B862" s="2" t="s">
        <v>573</v>
      </c>
      <c r="C862" s="5">
        <v>177976</v>
      </c>
      <c r="D862" s="5">
        <v>46553</v>
      </c>
      <c r="E862" s="5">
        <f t="shared" si="34"/>
        <v>224529</v>
      </c>
      <c r="F862" s="9">
        <v>180277</v>
      </c>
      <c r="G862" s="5">
        <v>52084</v>
      </c>
      <c r="I862" s="5">
        <f t="shared" si="35"/>
        <v>232361</v>
      </c>
    </row>
    <row r="863" spans="1:9" ht="25.5">
      <c r="A863" s="2" t="s">
        <v>222</v>
      </c>
      <c r="B863" s="2" t="s">
        <v>573</v>
      </c>
      <c r="C863" s="5">
        <v>163268</v>
      </c>
      <c r="D863" s="5">
        <v>28027</v>
      </c>
      <c r="E863" s="5">
        <f t="shared" si="34"/>
        <v>191295</v>
      </c>
      <c r="F863" s="9">
        <v>171731</v>
      </c>
      <c r="G863" s="5">
        <v>29878</v>
      </c>
      <c r="I863" s="5">
        <f t="shared" si="35"/>
        <v>201609</v>
      </c>
    </row>
    <row r="864" spans="1:9" ht="51">
      <c r="A864" s="2" t="s">
        <v>223</v>
      </c>
      <c r="B864" s="2" t="s">
        <v>227</v>
      </c>
      <c r="C864" s="5">
        <v>97144</v>
      </c>
      <c r="D864" s="5">
        <v>14101</v>
      </c>
      <c r="E864" s="5">
        <f t="shared" si="34"/>
        <v>111245</v>
      </c>
      <c r="F864" s="9">
        <v>101864</v>
      </c>
      <c r="G864" s="5">
        <v>18783</v>
      </c>
      <c r="I864" s="5">
        <f t="shared" si="35"/>
        <v>120647</v>
      </c>
    </row>
    <row r="865" spans="1:9" ht="51">
      <c r="A865" s="2" t="s">
        <v>223</v>
      </c>
      <c r="B865" s="2" t="s">
        <v>227</v>
      </c>
      <c r="C865" s="5">
        <v>76063</v>
      </c>
      <c r="D865" s="5">
        <v>12943</v>
      </c>
      <c r="E865" s="5">
        <f t="shared" si="34"/>
        <v>89006</v>
      </c>
      <c r="F865" s="9">
        <v>103973</v>
      </c>
      <c r="G865" s="5">
        <v>16797</v>
      </c>
      <c r="I865" s="5">
        <f t="shared" si="35"/>
        <v>120770</v>
      </c>
    </row>
    <row r="866" spans="1:9" ht="51">
      <c r="A866" s="2" t="s">
        <v>223</v>
      </c>
      <c r="B866" s="2" t="s">
        <v>226</v>
      </c>
      <c r="C866" s="5">
        <v>141116</v>
      </c>
      <c r="D866" s="5">
        <v>19237</v>
      </c>
      <c r="E866" s="5">
        <f t="shared" si="34"/>
        <v>160353</v>
      </c>
      <c r="F866" s="9">
        <v>142007</v>
      </c>
      <c r="G866" s="5">
        <v>25581</v>
      </c>
      <c r="I866" s="5">
        <f t="shared" si="35"/>
        <v>167588</v>
      </c>
    </row>
    <row r="867" spans="1:9" ht="51">
      <c r="A867" s="2" t="s">
        <v>223</v>
      </c>
      <c r="B867" s="2" t="s">
        <v>229</v>
      </c>
      <c r="C867" s="5">
        <v>136553</v>
      </c>
      <c r="D867" s="5">
        <v>19628</v>
      </c>
      <c r="E867" s="5">
        <f t="shared" si="34"/>
        <v>156181</v>
      </c>
      <c r="F867" s="9">
        <v>141843</v>
      </c>
      <c r="G867" s="5">
        <v>26120</v>
      </c>
      <c r="I867" s="5">
        <f t="shared" si="35"/>
        <v>167963</v>
      </c>
    </row>
    <row r="868" spans="1:9" ht="51">
      <c r="A868" s="2" t="s">
        <v>223</v>
      </c>
      <c r="B868" s="2" t="s">
        <v>231</v>
      </c>
      <c r="C868" s="5">
        <v>147578</v>
      </c>
      <c r="D868" s="5">
        <v>19237</v>
      </c>
      <c r="E868" s="5">
        <f t="shared" si="34"/>
        <v>166815</v>
      </c>
      <c r="F868" s="9">
        <v>143180</v>
      </c>
      <c r="G868" s="5">
        <v>25581</v>
      </c>
      <c r="I868" s="5">
        <f t="shared" si="35"/>
        <v>168761</v>
      </c>
    </row>
    <row r="869" spans="1:9" ht="51">
      <c r="A869" s="2" t="s">
        <v>223</v>
      </c>
      <c r="B869" s="2" t="s">
        <v>226</v>
      </c>
      <c r="C869" s="5">
        <v>134182</v>
      </c>
      <c r="D869" s="5">
        <v>19532</v>
      </c>
      <c r="E869" s="5">
        <f t="shared" si="34"/>
        <v>153714</v>
      </c>
      <c r="F869" s="9">
        <v>145252</v>
      </c>
      <c r="G869" s="5">
        <v>25987</v>
      </c>
      <c r="I869" s="5">
        <f t="shared" si="35"/>
        <v>171239</v>
      </c>
    </row>
    <row r="870" spans="1:9" ht="51">
      <c r="A870" s="2" t="s">
        <v>223</v>
      </c>
      <c r="B870" s="2" t="s">
        <v>227</v>
      </c>
      <c r="C870" s="5">
        <v>141221</v>
      </c>
      <c r="D870" s="5">
        <v>19237</v>
      </c>
      <c r="E870" s="5">
        <f t="shared" si="34"/>
        <v>160458</v>
      </c>
      <c r="F870" s="9">
        <v>146907</v>
      </c>
      <c r="G870" s="5">
        <v>25581</v>
      </c>
      <c r="I870" s="5">
        <f t="shared" si="35"/>
        <v>172488</v>
      </c>
    </row>
    <row r="871" spans="1:9" ht="51">
      <c r="A871" s="2" t="s">
        <v>223</v>
      </c>
      <c r="B871" s="2" t="s">
        <v>230</v>
      </c>
      <c r="C871" s="5">
        <v>159013</v>
      </c>
      <c r="D871" s="5">
        <v>18851</v>
      </c>
      <c r="E871" s="5">
        <f t="shared" si="34"/>
        <v>177864</v>
      </c>
      <c r="F871" s="9">
        <v>151276</v>
      </c>
      <c r="G871" s="5">
        <v>25048</v>
      </c>
      <c r="I871" s="5">
        <f t="shared" si="35"/>
        <v>176324</v>
      </c>
    </row>
    <row r="872" spans="1:9" ht="51">
      <c r="A872" s="2" t="s">
        <v>223</v>
      </c>
      <c r="B872" s="2" t="s">
        <v>225</v>
      </c>
      <c r="C872" s="5">
        <v>141716</v>
      </c>
      <c r="D872" s="5">
        <v>20171</v>
      </c>
      <c r="E872" s="5">
        <f t="shared" si="34"/>
        <v>161887</v>
      </c>
      <c r="F872" s="9">
        <v>151185</v>
      </c>
      <c r="G872" s="5">
        <v>26869</v>
      </c>
      <c r="I872" s="5">
        <f t="shared" si="35"/>
        <v>178054</v>
      </c>
    </row>
    <row r="873" spans="1:9" ht="51">
      <c r="A873" s="2" t="s">
        <v>223</v>
      </c>
      <c r="B873" s="2" t="s">
        <v>231</v>
      </c>
      <c r="C873" s="5">
        <v>149780</v>
      </c>
      <c r="D873" s="5">
        <v>19382</v>
      </c>
      <c r="E873" s="5">
        <f t="shared" si="34"/>
        <v>169162</v>
      </c>
      <c r="F873" s="9">
        <v>155488</v>
      </c>
      <c r="G873" s="5">
        <v>25780</v>
      </c>
      <c r="I873" s="5">
        <f t="shared" si="35"/>
        <v>181268</v>
      </c>
    </row>
    <row r="874" spans="1:9" ht="51">
      <c r="A874" s="2" t="s">
        <v>223</v>
      </c>
      <c r="B874" s="2" t="s">
        <v>225</v>
      </c>
      <c r="C874" s="5">
        <v>168778</v>
      </c>
      <c r="D874" s="5">
        <v>20131</v>
      </c>
      <c r="E874" s="5">
        <f t="shared" si="34"/>
        <v>188909</v>
      </c>
      <c r="F874" s="9">
        <v>155814</v>
      </c>
      <c r="G874" s="5">
        <v>26813</v>
      </c>
      <c r="I874" s="5">
        <f t="shared" si="35"/>
        <v>182627</v>
      </c>
    </row>
    <row r="875" spans="1:9" ht="51">
      <c r="A875" s="2" t="s">
        <v>223</v>
      </c>
      <c r="B875" s="2" t="s">
        <v>224</v>
      </c>
      <c r="C875" s="5">
        <v>199823</v>
      </c>
      <c r="D875" s="5">
        <v>21294</v>
      </c>
      <c r="E875" s="5">
        <f t="shared" si="34"/>
        <v>221117</v>
      </c>
      <c r="F875" s="9">
        <v>154788</v>
      </c>
      <c r="G875" s="5">
        <v>28418</v>
      </c>
      <c r="I875" s="5">
        <f t="shared" si="35"/>
        <v>183206</v>
      </c>
    </row>
    <row r="876" spans="1:9" ht="51">
      <c r="A876" s="2" t="s">
        <v>223</v>
      </c>
      <c r="B876" s="2" t="s">
        <v>228</v>
      </c>
      <c r="C876" s="5">
        <v>164868</v>
      </c>
      <c r="D876" s="5">
        <v>20696</v>
      </c>
      <c r="E876" s="5">
        <f t="shared" si="34"/>
        <v>185564</v>
      </c>
      <c r="F876" s="9">
        <v>162677</v>
      </c>
      <c r="G876" s="5">
        <v>27594</v>
      </c>
      <c r="I876" s="5">
        <f t="shared" si="35"/>
        <v>190271</v>
      </c>
    </row>
    <row r="877" spans="1:9" ht="51">
      <c r="A877" s="2" t="s">
        <v>223</v>
      </c>
      <c r="B877" s="2" t="s">
        <v>227</v>
      </c>
      <c r="C877" s="5">
        <v>157203</v>
      </c>
      <c r="D877" s="5">
        <v>21499</v>
      </c>
      <c r="E877" s="5">
        <f t="shared" si="34"/>
        <v>178702</v>
      </c>
      <c r="F877" s="9">
        <v>165396</v>
      </c>
      <c r="G877" s="5">
        <v>28701</v>
      </c>
      <c r="I877" s="5">
        <f t="shared" si="35"/>
        <v>194097</v>
      </c>
    </row>
    <row r="878" spans="1:9" ht="51">
      <c r="A878" s="2" t="s">
        <v>223</v>
      </c>
      <c r="B878" s="2" t="s">
        <v>230</v>
      </c>
      <c r="C878" s="5">
        <v>245995</v>
      </c>
      <c r="D878" s="5">
        <v>26619</v>
      </c>
      <c r="E878" s="5">
        <f t="shared" si="34"/>
        <v>272614</v>
      </c>
      <c r="F878" s="9">
        <v>203304</v>
      </c>
      <c r="G878" s="5">
        <v>35763</v>
      </c>
      <c r="I878" s="5">
        <f t="shared" si="35"/>
        <v>239067</v>
      </c>
    </row>
    <row r="879" spans="1:9" ht="51">
      <c r="A879" s="2" t="s">
        <v>223</v>
      </c>
      <c r="B879" s="2" t="s">
        <v>233</v>
      </c>
      <c r="C879" s="5">
        <v>206575</v>
      </c>
      <c r="D879" s="5">
        <v>33212</v>
      </c>
      <c r="E879" s="5">
        <f t="shared" si="34"/>
        <v>239787</v>
      </c>
      <c r="F879" s="9">
        <v>213254</v>
      </c>
      <c r="G879" s="5">
        <v>44856</v>
      </c>
      <c r="I879" s="5">
        <f t="shared" si="35"/>
        <v>258110</v>
      </c>
    </row>
    <row r="880" spans="1:9" ht="51">
      <c r="A880" s="2" t="s">
        <v>223</v>
      </c>
      <c r="B880" s="2" t="s">
        <v>234</v>
      </c>
      <c r="C880" s="5">
        <v>219617</v>
      </c>
      <c r="D880" s="5">
        <v>33212</v>
      </c>
      <c r="E880" s="5">
        <f t="shared" si="34"/>
        <v>252829</v>
      </c>
      <c r="F880" s="9">
        <v>215488</v>
      </c>
      <c r="G880" s="5">
        <v>44856</v>
      </c>
      <c r="I880" s="5">
        <f t="shared" si="35"/>
        <v>260344</v>
      </c>
    </row>
    <row r="881" spans="1:9" ht="51">
      <c r="A881" s="2" t="s">
        <v>223</v>
      </c>
      <c r="B881" s="2" t="s">
        <v>232</v>
      </c>
      <c r="C881" s="5">
        <v>221005</v>
      </c>
      <c r="D881" s="5">
        <v>32673</v>
      </c>
      <c r="E881" s="5">
        <f t="shared" si="34"/>
        <v>253678</v>
      </c>
      <c r="F881" s="9">
        <v>216297</v>
      </c>
      <c r="G881" s="5">
        <v>44113</v>
      </c>
      <c r="I881" s="5">
        <f t="shared" si="35"/>
        <v>260410</v>
      </c>
    </row>
    <row r="882" spans="1:9" ht="51">
      <c r="A882" s="2" t="s">
        <v>223</v>
      </c>
      <c r="B882" s="2" t="s">
        <v>561</v>
      </c>
      <c r="C882" s="5">
        <v>205922</v>
      </c>
      <c r="D882" s="5">
        <v>33212</v>
      </c>
      <c r="E882" s="5">
        <f t="shared" si="34"/>
        <v>239134</v>
      </c>
      <c r="F882" s="9">
        <v>216574</v>
      </c>
      <c r="G882" s="5">
        <v>44856</v>
      </c>
      <c r="I882" s="5">
        <f t="shared" si="35"/>
        <v>261430</v>
      </c>
    </row>
    <row r="883" spans="1:9" ht="51">
      <c r="A883" s="2" t="s">
        <v>223</v>
      </c>
      <c r="B883" s="2" t="s">
        <v>562</v>
      </c>
      <c r="C883" s="5">
        <v>251338</v>
      </c>
      <c r="D883" s="5">
        <v>36714</v>
      </c>
      <c r="E883" s="5">
        <f t="shared" si="34"/>
        <v>288052</v>
      </c>
      <c r="F883" s="9">
        <v>246459</v>
      </c>
      <c r="G883" s="5">
        <v>49686</v>
      </c>
      <c r="I883" s="5">
        <f t="shared" si="35"/>
        <v>296145</v>
      </c>
    </row>
    <row r="884" spans="1:9" ht="12.75">
      <c r="A884" s="2" t="s">
        <v>0</v>
      </c>
      <c r="B884" s="2" t="s">
        <v>1</v>
      </c>
      <c r="C884" s="5">
        <v>139837</v>
      </c>
      <c r="D884" s="5">
        <v>11250</v>
      </c>
      <c r="E884" s="5">
        <f t="shared" si="34"/>
        <v>151087</v>
      </c>
      <c r="F884" s="9">
        <v>152174</v>
      </c>
      <c r="G884" s="5">
        <v>11250</v>
      </c>
      <c r="I884" s="5">
        <f t="shared" si="35"/>
        <v>163424</v>
      </c>
    </row>
    <row r="885" spans="1:9" ht="12.75">
      <c r="A885" s="2" t="s">
        <v>0</v>
      </c>
      <c r="B885" s="2" t="s">
        <v>1</v>
      </c>
      <c r="C885" s="5">
        <v>152864</v>
      </c>
      <c r="D885" s="5">
        <v>11250</v>
      </c>
      <c r="E885" s="5">
        <f aca="true" t="shared" si="36" ref="E885:E953">SUM(C885:D885)</f>
        <v>164114</v>
      </c>
      <c r="F885" s="9">
        <v>157552</v>
      </c>
      <c r="G885" s="5">
        <v>11250</v>
      </c>
      <c r="I885" s="5">
        <f aca="true" t="shared" si="37" ref="I885:I953">SUM(F885:H885)</f>
        <v>168802</v>
      </c>
    </row>
    <row r="886" spans="1:9" ht="12.75">
      <c r="A886" s="2" t="s">
        <v>0</v>
      </c>
      <c r="B886" s="2" t="s">
        <v>573</v>
      </c>
      <c r="C886" s="5">
        <v>193847</v>
      </c>
      <c r="D886" s="5">
        <v>0</v>
      </c>
      <c r="E886" s="5">
        <f t="shared" si="36"/>
        <v>193847</v>
      </c>
      <c r="F886" s="9">
        <v>200742</v>
      </c>
      <c r="G886" s="5">
        <v>0</v>
      </c>
      <c r="I886" s="5">
        <f t="shared" si="37"/>
        <v>200742</v>
      </c>
    </row>
    <row r="887" spans="1:9" ht="12.75">
      <c r="A887" s="2" t="s">
        <v>0</v>
      </c>
      <c r="B887" s="2" t="s">
        <v>361</v>
      </c>
      <c r="C887" s="5">
        <v>214044</v>
      </c>
      <c r="D887" s="5">
        <v>0</v>
      </c>
      <c r="E887" s="5">
        <f t="shared" si="36"/>
        <v>214044</v>
      </c>
      <c r="F887" s="9">
        <v>242774</v>
      </c>
      <c r="G887" s="5">
        <v>0</v>
      </c>
      <c r="I887" s="5">
        <f t="shared" si="37"/>
        <v>242774</v>
      </c>
    </row>
    <row r="888" spans="1:9" ht="12.75">
      <c r="A888" s="2" t="s">
        <v>2</v>
      </c>
      <c r="B888" s="2" t="s">
        <v>576</v>
      </c>
      <c r="C888" s="5">
        <v>133294</v>
      </c>
      <c r="D888" s="5">
        <v>48053</v>
      </c>
      <c r="E888" s="5">
        <f t="shared" si="36"/>
        <v>181347</v>
      </c>
      <c r="F888" s="9">
        <v>134612</v>
      </c>
      <c r="G888" s="5">
        <v>52615</v>
      </c>
      <c r="I888" s="5">
        <f t="shared" si="37"/>
        <v>187227</v>
      </c>
    </row>
    <row r="889" spans="1:9" ht="63.75">
      <c r="A889" s="2" t="s">
        <v>4</v>
      </c>
      <c r="B889" s="2" t="s">
        <v>5</v>
      </c>
      <c r="C889" s="5">
        <v>133738</v>
      </c>
      <c r="D889" s="5">
        <v>32951</v>
      </c>
      <c r="E889" s="5">
        <f t="shared" si="36"/>
        <v>166689</v>
      </c>
      <c r="F889" s="9">
        <v>139623</v>
      </c>
      <c r="G889" s="5">
        <v>40709</v>
      </c>
      <c r="I889" s="5">
        <f t="shared" si="37"/>
        <v>180332</v>
      </c>
    </row>
    <row r="890" spans="1:9" ht="63.75">
      <c r="A890" s="2" t="s">
        <v>4</v>
      </c>
      <c r="B890" s="2" t="s">
        <v>5</v>
      </c>
      <c r="C890" s="5">
        <v>149818</v>
      </c>
      <c r="D890" s="5">
        <v>39544</v>
      </c>
      <c r="E890" s="5">
        <f t="shared" si="36"/>
        <v>189362</v>
      </c>
      <c r="F890" s="9">
        <v>155395</v>
      </c>
      <c r="G890" s="5">
        <v>45000</v>
      </c>
      <c r="I890" s="5">
        <f t="shared" si="37"/>
        <v>200395</v>
      </c>
    </row>
    <row r="891" spans="1:9" ht="63.75">
      <c r="A891" s="2" t="s">
        <v>4</v>
      </c>
      <c r="B891" s="2" t="s">
        <v>527</v>
      </c>
      <c r="C891" s="5">
        <v>183573</v>
      </c>
      <c r="D891" s="5">
        <v>41833</v>
      </c>
      <c r="E891" s="5">
        <f t="shared" si="36"/>
        <v>225406</v>
      </c>
      <c r="F891" s="9">
        <v>185087</v>
      </c>
      <c r="G891" s="5">
        <v>57124</v>
      </c>
      <c r="I891" s="5">
        <f t="shared" si="37"/>
        <v>242211</v>
      </c>
    </row>
    <row r="892" spans="1:9" ht="25.5">
      <c r="A892" s="2" t="s">
        <v>6</v>
      </c>
      <c r="B892" s="2" t="s">
        <v>321</v>
      </c>
      <c r="C892" s="5">
        <v>135525</v>
      </c>
      <c r="D892" s="5">
        <v>23433</v>
      </c>
      <c r="E892" s="5">
        <f t="shared" si="36"/>
        <v>158958</v>
      </c>
      <c r="F892" s="9">
        <v>120802</v>
      </c>
      <c r="G892" s="5">
        <v>44402</v>
      </c>
      <c r="I892" s="5">
        <f t="shared" si="37"/>
        <v>165204</v>
      </c>
    </row>
    <row r="893" spans="1:9" ht="25.5">
      <c r="A893" s="2" t="s">
        <v>6</v>
      </c>
      <c r="B893" s="2" t="s">
        <v>11</v>
      </c>
      <c r="C893" s="5">
        <v>43017</v>
      </c>
      <c r="D893" s="5">
        <v>6020</v>
      </c>
      <c r="E893" s="5">
        <f t="shared" si="36"/>
        <v>49037</v>
      </c>
      <c r="F893" s="9">
        <v>14357</v>
      </c>
      <c r="G893" s="5">
        <v>184573</v>
      </c>
      <c r="I893" s="5">
        <f t="shared" si="37"/>
        <v>198930</v>
      </c>
    </row>
    <row r="894" spans="1:9" ht="25.5">
      <c r="A894" s="2" t="s">
        <v>6</v>
      </c>
      <c r="B894" s="2" t="s">
        <v>12</v>
      </c>
      <c r="C894" s="5">
        <v>36046</v>
      </c>
      <c r="D894" s="5">
        <v>5617</v>
      </c>
      <c r="E894" s="5">
        <f t="shared" si="36"/>
        <v>41663</v>
      </c>
      <c r="F894" s="9">
        <v>58275</v>
      </c>
      <c r="G894" s="5">
        <v>150822</v>
      </c>
      <c r="I894" s="5">
        <f t="shared" si="37"/>
        <v>209097</v>
      </c>
    </row>
    <row r="895" spans="1:9" ht="38.25">
      <c r="A895" s="2" t="s">
        <v>6</v>
      </c>
      <c r="B895" s="2" t="s">
        <v>320</v>
      </c>
      <c r="C895" s="5">
        <v>34536</v>
      </c>
      <c r="D895" s="5">
        <v>5031</v>
      </c>
      <c r="E895" s="5">
        <f t="shared" si="36"/>
        <v>39567</v>
      </c>
      <c r="F895" s="9">
        <v>17028</v>
      </c>
      <c r="G895" s="5">
        <v>196434</v>
      </c>
      <c r="I895" s="5">
        <f t="shared" si="37"/>
        <v>213462</v>
      </c>
    </row>
    <row r="896" spans="1:9" ht="25.5">
      <c r="A896" s="2" t="s">
        <v>6</v>
      </c>
      <c r="B896" s="2" t="s">
        <v>9</v>
      </c>
      <c r="C896" s="5">
        <v>63631</v>
      </c>
      <c r="D896" s="5">
        <v>11242</v>
      </c>
      <c r="E896" s="5">
        <f t="shared" si="36"/>
        <v>74873</v>
      </c>
      <c r="F896" s="9">
        <v>56531</v>
      </c>
      <c r="G896" s="5">
        <v>228280</v>
      </c>
      <c r="I896" s="5">
        <f t="shared" si="37"/>
        <v>284811</v>
      </c>
    </row>
    <row r="897" spans="1:9" ht="25.5">
      <c r="A897" s="2" t="s">
        <v>6</v>
      </c>
      <c r="B897" s="2" t="s">
        <v>8</v>
      </c>
      <c r="C897" s="5">
        <v>56147</v>
      </c>
      <c r="D897" s="5">
        <v>8905</v>
      </c>
      <c r="E897" s="5">
        <f t="shared" si="36"/>
        <v>65052</v>
      </c>
      <c r="F897" s="9">
        <v>54842</v>
      </c>
      <c r="G897" s="5">
        <v>242056</v>
      </c>
      <c r="I897" s="5">
        <f t="shared" si="37"/>
        <v>296898</v>
      </c>
    </row>
    <row r="898" spans="1:9" ht="25.5">
      <c r="A898" s="2" t="s">
        <v>6</v>
      </c>
      <c r="B898" s="2" t="s">
        <v>9</v>
      </c>
      <c r="C898" s="5">
        <v>95067</v>
      </c>
      <c r="D898" s="5">
        <v>17558</v>
      </c>
      <c r="E898" s="5">
        <f t="shared" si="36"/>
        <v>112625</v>
      </c>
      <c r="F898" s="9">
        <v>26235</v>
      </c>
      <c r="G898" s="5">
        <v>277502</v>
      </c>
      <c r="I898" s="5">
        <f t="shared" si="37"/>
        <v>303737</v>
      </c>
    </row>
    <row r="899" spans="1:9" ht="25.5">
      <c r="A899" s="2" t="s">
        <v>6</v>
      </c>
      <c r="B899" s="2" t="s">
        <v>7</v>
      </c>
      <c r="C899" s="5">
        <v>66014</v>
      </c>
      <c r="D899" s="5">
        <v>11155</v>
      </c>
      <c r="E899" s="5">
        <f t="shared" si="36"/>
        <v>77169</v>
      </c>
      <c r="F899" s="9">
        <v>63991</v>
      </c>
      <c r="G899" s="5">
        <v>241871</v>
      </c>
      <c r="I899" s="5">
        <f t="shared" si="37"/>
        <v>305862</v>
      </c>
    </row>
    <row r="900" spans="1:9" ht="25.5">
      <c r="A900" s="2" t="s">
        <v>6</v>
      </c>
      <c r="B900" s="2" t="s">
        <v>9</v>
      </c>
      <c r="C900" s="5">
        <v>64874</v>
      </c>
      <c r="D900" s="5">
        <v>11243</v>
      </c>
      <c r="E900" s="5">
        <f t="shared" si="36"/>
        <v>76117</v>
      </c>
      <c r="F900" s="9">
        <v>63042</v>
      </c>
      <c r="G900" s="5">
        <v>251840</v>
      </c>
      <c r="I900" s="5">
        <f t="shared" si="37"/>
        <v>314882</v>
      </c>
    </row>
    <row r="901" spans="1:9" ht="25.5">
      <c r="A901" s="2" t="s">
        <v>6</v>
      </c>
      <c r="B901" s="2" t="s">
        <v>9</v>
      </c>
      <c r="C901" s="5">
        <v>97023</v>
      </c>
      <c r="D901" s="5">
        <v>17559</v>
      </c>
      <c r="E901" s="5">
        <f t="shared" si="36"/>
        <v>114582</v>
      </c>
      <c r="F901" s="9">
        <v>77740</v>
      </c>
      <c r="G901" s="5">
        <v>595074</v>
      </c>
      <c r="I901" s="5">
        <f t="shared" si="37"/>
        <v>672814</v>
      </c>
    </row>
    <row r="902" spans="1:9" ht="12.75">
      <c r="A902" s="2" t="s">
        <v>108</v>
      </c>
      <c r="B902" s="2" t="s">
        <v>570</v>
      </c>
      <c r="C902" s="5">
        <v>126000</v>
      </c>
      <c r="D902" s="5">
        <v>15000</v>
      </c>
      <c r="E902" s="5">
        <f t="shared" si="36"/>
        <v>141000</v>
      </c>
      <c r="F902" s="9">
        <v>148000</v>
      </c>
      <c r="G902" s="5">
        <v>20000</v>
      </c>
      <c r="I902" s="5">
        <f t="shared" si="37"/>
        <v>168000</v>
      </c>
    </row>
    <row r="903" spans="1:9" ht="25.5">
      <c r="A903" s="2" t="s">
        <v>322</v>
      </c>
      <c r="B903" s="2" t="s">
        <v>323</v>
      </c>
      <c r="C903" s="5">
        <v>126217</v>
      </c>
      <c r="D903" s="5">
        <v>17032</v>
      </c>
      <c r="E903" s="5">
        <f t="shared" si="36"/>
        <v>143249</v>
      </c>
      <c r="F903" s="9">
        <v>143249</v>
      </c>
      <c r="G903" s="5">
        <v>15608</v>
      </c>
      <c r="I903" s="5">
        <f t="shared" si="37"/>
        <v>158857</v>
      </c>
    </row>
    <row r="904" spans="1:9" ht="25.5">
      <c r="A904" s="2" t="s">
        <v>322</v>
      </c>
      <c r="B904" s="2" t="s">
        <v>323</v>
      </c>
      <c r="C904" s="5">
        <v>127728</v>
      </c>
      <c r="D904" s="5">
        <v>19199</v>
      </c>
      <c r="E904" s="5">
        <f t="shared" si="36"/>
        <v>146927</v>
      </c>
      <c r="F904" s="9">
        <v>161904</v>
      </c>
      <c r="G904" s="5">
        <v>20424</v>
      </c>
      <c r="I904" s="5">
        <f t="shared" si="37"/>
        <v>182328</v>
      </c>
    </row>
    <row r="905" spans="1:9" ht="25.5">
      <c r="A905" s="2" t="s">
        <v>322</v>
      </c>
      <c r="B905" s="2" t="s">
        <v>578</v>
      </c>
      <c r="C905" s="5">
        <v>209538</v>
      </c>
      <c r="D905" s="5">
        <v>99672</v>
      </c>
      <c r="E905" s="5">
        <f t="shared" si="36"/>
        <v>309210</v>
      </c>
      <c r="F905" s="9">
        <v>244154</v>
      </c>
      <c r="G905" s="5">
        <v>84887</v>
      </c>
      <c r="I905" s="5">
        <f t="shared" si="37"/>
        <v>329041</v>
      </c>
    </row>
    <row r="906" spans="1:9" ht="38.25">
      <c r="A906" s="2" t="s">
        <v>579</v>
      </c>
      <c r="B906" s="2" t="s">
        <v>581</v>
      </c>
      <c r="C906" s="5">
        <v>148003</v>
      </c>
      <c r="D906" s="5">
        <v>41135</v>
      </c>
      <c r="E906" s="5">
        <f t="shared" si="36"/>
        <v>189138</v>
      </c>
      <c r="F906" s="9">
        <v>161222</v>
      </c>
      <c r="G906" s="5">
        <v>40297</v>
      </c>
      <c r="I906" s="5">
        <f t="shared" si="37"/>
        <v>201519</v>
      </c>
    </row>
    <row r="907" spans="1:9" ht="38.25">
      <c r="A907" s="2" t="s">
        <v>579</v>
      </c>
      <c r="B907" s="2" t="s">
        <v>580</v>
      </c>
      <c r="C907" s="5">
        <v>146112</v>
      </c>
      <c r="D907" s="5">
        <v>42626</v>
      </c>
      <c r="E907" s="5">
        <f t="shared" si="36"/>
        <v>188738</v>
      </c>
      <c r="F907" s="9">
        <v>178574</v>
      </c>
      <c r="G907" s="5">
        <v>52007</v>
      </c>
      <c r="I907" s="5">
        <f t="shared" si="37"/>
        <v>230581</v>
      </c>
    </row>
    <row r="908" spans="1:9" ht="38.25">
      <c r="A908" s="2" t="s">
        <v>427</v>
      </c>
      <c r="B908" s="2" t="s">
        <v>428</v>
      </c>
      <c r="C908" s="5">
        <v>172000</v>
      </c>
      <c r="D908" s="5">
        <v>75000</v>
      </c>
      <c r="E908" s="5">
        <f t="shared" si="36"/>
        <v>247000</v>
      </c>
      <c r="F908" s="9">
        <v>199000</v>
      </c>
      <c r="G908" s="5">
        <v>83742</v>
      </c>
      <c r="I908" s="5">
        <f t="shared" si="37"/>
        <v>282742</v>
      </c>
    </row>
    <row r="909" spans="1:9" ht="38.25">
      <c r="A909" s="2" t="s">
        <v>615</v>
      </c>
      <c r="B909" s="2" t="s">
        <v>613</v>
      </c>
      <c r="F909" s="9">
        <v>142000</v>
      </c>
      <c r="G909" s="5">
        <v>32000</v>
      </c>
      <c r="I909" s="5">
        <f t="shared" si="37"/>
        <v>174000</v>
      </c>
    </row>
    <row r="910" spans="1:9" ht="25.5">
      <c r="A910" s="2" t="s">
        <v>616</v>
      </c>
      <c r="B910" s="2" t="s">
        <v>613</v>
      </c>
      <c r="F910" s="9">
        <v>138003</v>
      </c>
      <c r="G910" s="5">
        <v>28232</v>
      </c>
      <c r="I910" s="5">
        <f t="shared" si="37"/>
        <v>166235</v>
      </c>
    </row>
    <row r="911" spans="1:9" ht="38.25">
      <c r="A911" s="2" t="s">
        <v>616</v>
      </c>
      <c r="B911" s="2" t="s">
        <v>614</v>
      </c>
      <c r="F911" s="9">
        <v>139609</v>
      </c>
      <c r="G911" s="5">
        <v>25867</v>
      </c>
      <c r="I911" s="5">
        <f t="shared" si="37"/>
        <v>165476</v>
      </c>
    </row>
    <row r="912" spans="1:9" ht="25.5">
      <c r="A912" s="2" t="s">
        <v>617</v>
      </c>
      <c r="B912" s="2" t="s">
        <v>613</v>
      </c>
      <c r="C912" s="5">
        <v>91699</v>
      </c>
      <c r="D912" s="5">
        <v>25910</v>
      </c>
      <c r="E912" s="5">
        <f>SUM(C912:D912)</f>
        <v>117609</v>
      </c>
      <c r="F912" s="9">
        <v>147860</v>
      </c>
      <c r="G912" s="5">
        <v>29957</v>
      </c>
      <c r="I912" s="5">
        <f t="shared" si="37"/>
        <v>177817</v>
      </c>
    </row>
    <row r="913" spans="1:9" ht="25.5">
      <c r="A913" s="2" t="s">
        <v>618</v>
      </c>
      <c r="B913" s="2" t="s">
        <v>613</v>
      </c>
      <c r="F913" s="9">
        <v>129497</v>
      </c>
      <c r="G913" s="5">
        <v>43365</v>
      </c>
      <c r="I913" s="5">
        <f t="shared" si="37"/>
        <v>172862</v>
      </c>
    </row>
    <row r="914" spans="1:9" ht="12.75">
      <c r="A914" s="2" t="s">
        <v>429</v>
      </c>
      <c r="B914" s="2" t="s">
        <v>561</v>
      </c>
      <c r="C914" s="5">
        <v>0</v>
      </c>
      <c r="D914" s="5">
        <v>0</v>
      </c>
      <c r="E914" s="5">
        <f t="shared" si="36"/>
        <v>0</v>
      </c>
      <c r="F914" s="9">
        <v>35001</v>
      </c>
      <c r="G914" s="5">
        <v>2133</v>
      </c>
      <c r="I914" s="5">
        <f t="shared" si="37"/>
        <v>37134</v>
      </c>
    </row>
    <row r="915" spans="1:9" ht="12.75">
      <c r="A915" s="2" t="s">
        <v>429</v>
      </c>
      <c r="B915" s="2" t="s">
        <v>573</v>
      </c>
      <c r="C915" s="5">
        <v>146059</v>
      </c>
      <c r="D915" s="5">
        <v>4992</v>
      </c>
      <c r="E915" s="5">
        <f t="shared" si="36"/>
        <v>151051</v>
      </c>
      <c r="F915" s="9">
        <v>152790</v>
      </c>
      <c r="G915" s="5">
        <v>8314</v>
      </c>
      <c r="I915" s="5">
        <f t="shared" si="37"/>
        <v>161104</v>
      </c>
    </row>
    <row r="916" spans="1:9" ht="12.75">
      <c r="A916" s="2" t="s">
        <v>429</v>
      </c>
      <c r="B916" s="2" t="s">
        <v>573</v>
      </c>
      <c r="C916" s="5">
        <v>146681</v>
      </c>
      <c r="D916" s="5">
        <v>5151</v>
      </c>
      <c r="E916" s="5">
        <f t="shared" si="36"/>
        <v>151832</v>
      </c>
      <c r="F916" s="9">
        <v>155260</v>
      </c>
      <c r="G916" s="5">
        <v>8560</v>
      </c>
      <c r="I916" s="5">
        <f t="shared" si="37"/>
        <v>163820</v>
      </c>
    </row>
    <row r="917" spans="1:9" ht="12.75">
      <c r="A917" s="2" t="s">
        <v>429</v>
      </c>
      <c r="B917" s="2" t="s">
        <v>573</v>
      </c>
      <c r="C917" s="5">
        <v>165000</v>
      </c>
      <c r="D917" s="5">
        <v>4848</v>
      </c>
      <c r="E917" s="5">
        <f t="shared" si="36"/>
        <v>169848</v>
      </c>
      <c r="F917" s="9">
        <v>159424</v>
      </c>
      <c r="G917" s="5">
        <v>8810</v>
      </c>
      <c r="I917" s="5">
        <f t="shared" si="37"/>
        <v>168234</v>
      </c>
    </row>
    <row r="918" spans="1:9" ht="12.75">
      <c r="A918" s="2" t="s">
        <v>429</v>
      </c>
      <c r="B918" s="2" t="s">
        <v>573</v>
      </c>
      <c r="C918" s="5">
        <v>153568</v>
      </c>
      <c r="D918" s="5">
        <v>5271</v>
      </c>
      <c r="E918" s="5">
        <f t="shared" si="36"/>
        <v>158839</v>
      </c>
      <c r="F918" s="9">
        <v>159610</v>
      </c>
      <c r="G918" s="5">
        <v>8780</v>
      </c>
      <c r="I918" s="5">
        <f t="shared" si="37"/>
        <v>168390</v>
      </c>
    </row>
    <row r="919" spans="1:9" ht="12.75">
      <c r="A919" s="2" t="s">
        <v>429</v>
      </c>
      <c r="B919" s="2" t="s">
        <v>573</v>
      </c>
      <c r="C919" s="5">
        <v>160408</v>
      </c>
      <c r="D919" s="5">
        <v>5075</v>
      </c>
      <c r="E919" s="5">
        <f t="shared" si="36"/>
        <v>165483</v>
      </c>
      <c r="F919" s="9">
        <v>161012</v>
      </c>
      <c r="G919" s="5">
        <v>8916</v>
      </c>
      <c r="I919" s="5">
        <f t="shared" si="37"/>
        <v>169928</v>
      </c>
    </row>
    <row r="920" spans="1:9" ht="12.75">
      <c r="A920" s="2" t="s">
        <v>429</v>
      </c>
      <c r="B920" s="2" t="s">
        <v>561</v>
      </c>
      <c r="C920" s="5">
        <v>170556</v>
      </c>
      <c r="D920" s="5">
        <v>5774</v>
      </c>
      <c r="E920" s="5">
        <f t="shared" si="36"/>
        <v>176330</v>
      </c>
      <c r="F920" s="9">
        <v>180055</v>
      </c>
      <c r="G920" s="5">
        <v>9879</v>
      </c>
      <c r="I920" s="5">
        <f t="shared" si="37"/>
        <v>189934</v>
      </c>
    </row>
    <row r="921" spans="1:9" ht="25.5">
      <c r="A921" s="2" t="s">
        <v>429</v>
      </c>
      <c r="B921" s="2" t="s">
        <v>562</v>
      </c>
      <c r="C921" s="5">
        <v>199947</v>
      </c>
      <c r="D921" s="5">
        <v>6821</v>
      </c>
      <c r="E921" s="5">
        <f t="shared" si="36"/>
        <v>206768</v>
      </c>
      <c r="F921" s="9">
        <v>205573</v>
      </c>
      <c r="G921" s="5">
        <v>11352</v>
      </c>
      <c r="I921" s="5">
        <f t="shared" si="37"/>
        <v>216925</v>
      </c>
    </row>
    <row r="922" spans="1:9" ht="12.75">
      <c r="A922" s="2" t="s">
        <v>430</v>
      </c>
      <c r="B922" s="2" t="s">
        <v>433</v>
      </c>
      <c r="C922" s="5">
        <v>0</v>
      </c>
      <c r="D922" s="5">
        <v>0</v>
      </c>
      <c r="E922" s="5">
        <f t="shared" si="36"/>
        <v>0</v>
      </c>
      <c r="F922" s="9">
        <v>121500</v>
      </c>
      <c r="G922" s="5">
        <v>39800</v>
      </c>
      <c r="I922" s="5">
        <f t="shared" si="37"/>
        <v>161300</v>
      </c>
    </row>
    <row r="923" spans="1:9" ht="12.75">
      <c r="A923" s="2" t="s">
        <v>430</v>
      </c>
      <c r="B923" s="2" t="s">
        <v>431</v>
      </c>
      <c r="C923" s="5">
        <v>0</v>
      </c>
      <c r="D923" s="5">
        <v>0</v>
      </c>
      <c r="E923" s="5">
        <f t="shared" si="36"/>
        <v>0</v>
      </c>
      <c r="F923" s="9">
        <v>145800</v>
      </c>
      <c r="G923" s="5">
        <v>27000</v>
      </c>
      <c r="I923" s="5">
        <f t="shared" si="37"/>
        <v>172800</v>
      </c>
    </row>
    <row r="924" spans="1:9" ht="12.75">
      <c r="A924" s="2" t="s">
        <v>430</v>
      </c>
      <c r="B924" s="2" t="s">
        <v>431</v>
      </c>
      <c r="C924" s="5">
        <v>0</v>
      </c>
      <c r="D924" s="5">
        <v>0</v>
      </c>
      <c r="E924" s="5">
        <f t="shared" si="36"/>
        <v>0</v>
      </c>
      <c r="F924" s="9">
        <v>138700</v>
      </c>
      <c r="G924" s="5">
        <v>45200</v>
      </c>
      <c r="I924" s="5">
        <f t="shared" si="37"/>
        <v>183900</v>
      </c>
    </row>
    <row r="925" spans="1:9" ht="12.75">
      <c r="A925" s="2" t="s">
        <v>430</v>
      </c>
      <c r="B925" s="2" t="s">
        <v>573</v>
      </c>
      <c r="C925" s="5">
        <v>142400</v>
      </c>
      <c r="D925" s="5">
        <v>41200</v>
      </c>
      <c r="E925" s="5">
        <f t="shared" si="36"/>
        <v>183600</v>
      </c>
      <c r="F925" s="9">
        <v>143900</v>
      </c>
      <c r="G925" s="5">
        <v>46700</v>
      </c>
      <c r="I925" s="5">
        <f t="shared" si="37"/>
        <v>190600</v>
      </c>
    </row>
    <row r="926" spans="1:9" ht="12.75">
      <c r="A926" s="2" t="s">
        <v>430</v>
      </c>
      <c r="B926" s="2" t="s">
        <v>431</v>
      </c>
      <c r="C926" s="5">
        <v>142100</v>
      </c>
      <c r="D926" s="5">
        <v>40700</v>
      </c>
      <c r="E926" s="5">
        <f t="shared" si="36"/>
        <v>182800</v>
      </c>
      <c r="F926" s="9">
        <v>147300</v>
      </c>
      <c r="G926" s="5">
        <v>47100</v>
      </c>
      <c r="I926" s="5">
        <f t="shared" si="37"/>
        <v>194400</v>
      </c>
    </row>
    <row r="927" spans="1:9" ht="12.75">
      <c r="A927" s="2" t="s">
        <v>430</v>
      </c>
      <c r="B927" s="2" t="s">
        <v>432</v>
      </c>
      <c r="C927" s="5">
        <v>158600</v>
      </c>
      <c r="D927" s="5">
        <v>44600</v>
      </c>
      <c r="E927" s="5">
        <f t="shared" si="36"/>
        <v>203200</v>
      </c>
      <c r="F927" s="9">
        <v>174700</v>
      </c>
      <c r="G927" s="5">
        <v>21200</v>
      </c>
      <c r="I927" s="5">
        <f t="shared" si="37"/>
        <v>195900</v>
      </c>
    </row>
    <row r="928" spans="1:9" ht="12.75">
      <c r="A928" s="2" t="s">
        <v>430</v>
      </c>
      <c r="B928" s="2" t="s">
        <v>431</v>
      </c>
      <c r="C928" s="5">
        <v>275600</v>
      </c>
      <c r="D928" s="5">
        <v>0</v>
      </c>
      <c r="E928" s="5">
        <f t="shared" si="36"/>
        <v>275600</v>
      </c>
      <c r="F928" s="9">
        <v>201500</v>
      </c>
      <c r="G928" s="5">
        <v>0</v>
      </c>
      <c r="I928" s="5">
        <f t="shared" si="37"/>
        <v>201500</v>
      </c>
    </row>
    <row r="929" spans="1:9" ht="12.75">
      <c r="A929" s="2" t="s">
        <v>430</v>
      </c>
      <c r="B929" s="2" t="s">
        <v>431</v>
      </c>
      <c r="C929" s="5">
        <v>226900</v>
      </c>
      <c r="D929" s="5">
        <v>0</v>
      </c>
      <c r="E929" s="5">
        <f t="shared" si="36"/>
        <v>226900</v>
      </c>
      <c r="F929" s="9">
        <v>204200</v>
      </c>
      <c r="G929" s="5">
        <v>0</v>
      </c>
      <c r="I929" s="5">
        <f t="shared" si="37"/>
        <v>204200</v>
      </c>
    </row>
    <row r="930" spans="1:9" ht="12.75">
      <c r="A930" s="2" t="s">
        <v>430</v>
      </c>
      <c r="B930" s="2" t="s">
        <v>561</v>
      </c>
      <c r="C930" s="5">
        <v>172100</v>
      </c>
      <c r="D930" s="5">
        <v>50300</v>
      </c>
      <c r="E930" s="5">
        <f t="shared" si="36"/>
        <v>222400</v>
      </c>
      <c r="F930" s="9">
        <v>174000</v>
      </c>
      <c r="G930" s="5">
        <v>56900</v>
      </c>
      <c r="I930" s="5">
        <f t="shared" si="37"/>
        <v>230900</v>
      </c>
    </row>
    <row r="931" spans="1:9" ht="12.75">
      <c r="A931" s="2" t="s">
        <v>430</v>
      </c>
      <c r="B931" s="2" t="s">
        <v>561</v>
      </c>
      <c r="C931" s="5">
        <v>172500</v>
      </c>
      <c r="D931" s="5">
        <v>50300</v>
      </c>
      <c r="E931" s="5">
        <f t="shared" si="36"/>
        <v>222800</v>
      </c>
      <c r="F931" s="9">
        <v>174500</v>
      </c>
      <c r="G931" s="5">
        <v>57000</v>
      </c>
      <c r="I931" s="5">
        <f t="shared" si="37"/>
        <v>231500</v>
      </c>
    </row>
    <row r="932" spans="1:9" ht="12.75">
      <c r="A932" s="2" t="s">
        <v>430</v>
      </c>
      <c r="B932" s="2" t="s">
        <v>561</v>
      </c>
      <c r="C932" s="5">
        <v>186600</v>
      </c>
      <c r="D932" s="5">
        <v>54500</v>
      </c>
      <c r="E932" s="5">
        <f t="shared" si="36"/>
        <v>241100</v>
      </c>
      <c r="F932" s="9">
        <v>202700</v>
      </c>
      <c r="G932" s="5">
        <v>66600</v>
      </c>
      <c r="I932" s="5">
        <f t="shared" si="37"/>
        <v>269300</v>
      </c>
    </row>
    <row r="933" spans="1:9" ht="12.75">
      <c r="A933" s="2" t="s">
        <v>430</v>
      </c>
      <c r="B933" s="2" t="s">
        <v>431</v>
      </c>
      <c r="C933" s="5">
        <v>271900</v>
      </c>
      <c r="D933" s="5">
        <v>79900</v>
      </c>
      <c r="E933" s="5">
        <f t="shared" si="36"/>
        <v>351800</v>
      </c>
      <c r="F933" s="9">
        <v>278200</v>
      </c>
      <c r="G933" s="5">
        <v>91000</v>
      </c>
      <c r="I933" s="5">
        <f t="shared" si="37"/>
        <v>369200</v>
      </c>
    </row>
    <row r="934" spans="1:9" ht="25.5">
      <c r="A934" s="2" t="s">
        <v>434</v>
      </c>
      <c r="B934" s="2" t="s">
        <v>435</v>
      </c>
      <c r="C934" s="5">
        <v>0</v>
      </c>
      <c r="D934" s="5">
        <v>0</v>
      </c>
      <c r="E934" s="5">
        <f t="shared" si="36"/>
        <v>0</v>
      </c>
      <c r="F934" s="9">
        <v>152000</v>
      </c>
      <c r="G934" s="5">
        <v>36000</v>
      </c>
      <c r="I934" s="5">
        <f t="shared" si="37"/>
        <v>188000</v>
      </c>
    </row>
    <row r="935" spans="1:9" ht="102">
      <c r="A935" s="2" t="s">
        <v>436</v>
      </c>
      <c r="B935" s="2" t="s">
        <v>183</v>
      </c>
      <c r="C935" s="5">
        <v>164942</v>
      </c>
      <c r="D935" s="5">
        <v>24079</v>
      </c>
      <c r="E935" s="5">
        <f t="shared" si="36"/>
        <v>189021</v>
      </c>
      <c r="F935" s="9">
        <v>164385</v>
      </c>
      <c r="G935" s="5">
        <v>33470</v>
      </c>
      <c r="I935" s="5">
        <f t="shared" si="37"/>
        <v>197855</v>
      </c>
    </row>
    <row r="936" spans="1:9" ht="102">
      <c r="A936" s="2" t="s">
        <v>436</v>
      </c>
      <c r="B936" s="2" t="s">
        <v>183</v>
      </c>
      <c r="C936" s="5">
        <v>0</v>
      </c>
      <c r="D936" s="5">
        <v>0</v>
      </c>
      <c r="E936" s="5">
        <f t="shared" si="36"/>
        <v>0</v>
      </c>
      <c r="F936" s="9">
        <v>165894</v>
      </c>
      <c r="G936" s="5">
        <v>32622</v>
      </c>
      <c r="I936" s="5">
        <f t="shared" si="37"/>
        <v>198516</v>
      </c>
    </row>
    <row r="937" spans="1:9" ht="102">
      <c r="A937" s="2" t="s">
        <v>436</v>
      </c>
      <c r="B937" s="2" t="s">
        <v>183</v>
      </c>
      <c r="C937" s="5">
        <v>0</v>
      </c>
      <c r="D937" s="5">
        <v>0</v>
      </c>
      <c r="E937" s="5">
        <f t="shared" si="36"/>
        <v>0</v>
      </c>
      <c r="F937" s="9">
        <v>165894</v>
      </c>
      <c r="G937" s="5">
        <v>32622</v>
      </c>
      <c r="I937" s="5">
        <f t="shared" si="37"/>
        <v>198516</v>
      </c>
    </row>
    <row r="938" spans="1:9" ht="102">
      <c r="A938" s="2" t="s">
        <v>436</v>
      </c>
      <c r="B938" s="2" t="s">
        <v>437</v>
      </c>
      <c r="C938" s="5">
        <v>185373</v>
      </c>
      <c r="D938" s="5">
        <v>28014</v>
      </c>
      <c r="E938" s="5">
        <f t="shared" si="36"/>
        <v>213387</v>
      </c>
      <c r="F938" s="9">
        <v>167002</v>
      </c>
      <c r="G938" s="5">
        <v>32386</v>
      </c>
      <c r="I938" s="5">
        <f t="shared" si="37"/>
        <v>199388</v>
      </c>
    </row>
    <row r="939" spans="1:9" ht="102">
      <c r="A939" s="2" t="s">
        <v>436</v>
      </c>
      <c r="B939" s="2" t="s">
        <v>438</v>
      </c>
      <c r="C939" s="5">
        <v>129414</v>
      </c>
      <c r="D939" s="5">
        <v>21445</v>
      </c>
      <c r="E939" s="5">
        <f t="shared" si="36"/>
        <v>150859</v>
      </c>
      <c r="F939" s="9">
        <v>182423</v>
      </c>
      <c r="G939" s="5">
        <v>23267</v>
      </c>
      <c r="I939" s="5">
        <f t="shared" si="37"/>
        <v>205690</v>
      </c>
    </row>
    <row r="940" spans="1:9" ht="102">
      <c r="A940" s="2" t="s">
        <v>436</v>
      </c>
      <c r="B940" s="2" t="s">
        <v>183</v>
      </c>
      <c r="C940" s="5">
        <v>174156</v>
      </c>
      <c r="D940" s="5">
        <v>26007</v>
      </c>
      <c r="E940" s="5">
        <f t="shared" si="36"/>
        <v>200163</v>
      </c>
      <c r="F940" s="9">
        <v>180750</v>
      </c>
      <c r="G940" s="5">
        <v>35191</v>
      </c>
      <c r="I940" s="5">
        <f t="shared" si="37"/>
        <v>215941</v>
      </c>
    </row>
    <row r="941" spans="1:9" ht="102">
      <c r="A941" s="2" t="s">
        <v>436</v>
      </c>
      <c r="B941" s="2" t="s">
        <v>183</v>
      </c>
      <c r="C941" s="5">
        <v>215433</v>
      </c>
      <c r="D941" s="5">
        <v>33023</v>
      </c>
      <c r="E941" s="5">
        <f t="shared" si="36"/>
        <v>248456</v>
      </c>
      <c r="F941" s="9">
        <v>197915</v>
      </c>
      <c r="G941" s="5">
        <v>44217</v>
      </c>
      <c r="I941" s="5">
        <f t="shared" si="37"/>
        <v>242132</v>
      </c>
    </row>
    <row r="942" spans="1:9" ht="38.25">
      <c r="A942" s="2" t="s">
        <v>184</v>
      </c>
      <c r="B942" s="2" t="s">
        <v>185</v>
      </c>
      <c r="C942" s="5">
        <v>128000</v>
      </c>
      <c r="D942" s="5">
        <v>24000</v>
      </c>
      <c r="E942" s="5">
        <f t="shared" si="36"/>
        <v>152000</v>
      </c>
      <c r="F942" s="9">
        <v>140000</v>
      </c>
      <c r="G942" s="5">
        <v>28000</v>
      </c>
      <c r="I942" s="5">
        <f t="shared" si="37"/>
        <v>168000</v>
      </c>
    </row>
    <row r="943" spans="1:9" ht="25.5">
      <c r="A943" s="2" t="s">
        <v>184</v>
      </c>
      <c r="B943" s="2" t="s">
        <v>59</v>
      </c>
      <c r="C943" s="5">
        <v>145000</v>
      </c>
      <c r="D943" s="5">
        <v>29000</v>
      </c>
      <c r="E943" s="5">
        <f t="shared" si="36"/>
        <v>174000</v>
      </c>
      <c r="F943" s="9">
        <v>145000</v>
      </c>
      <c r="G943" s="5">
        <v>32000</v>
      </c>
      <c r="I943" s="5">
        <f t="shared" si="37"/>
        <v>177000</v>
      </c>
    </row>
    <row r="944" spans="1:9" ht="51">
      <c r="A944" s="2" t="s">
        <v>201</v>
      </c>
      <c r="B944" s="2" t="s">
        <v>202</v>
      </c>
      <c r="C944" s="5">
        <v>137843</v>
      </c>
      <c r="D944" s="5">
        <v>31732</v>
      </c>
      <c r="E944" s="5">
        <f t="shared" si="36"/>
        <v>169575</v>
      </c>
      <c r="F944" s="9">
        <v>124928</v>
      </c>
      <c r="G944" s="5">
        <v>39365</v>
      </c>
      <c r="I944" s="5">
        <f t="shared" si="37"/>
        <v>164293</v>
      </c>
    </row>
    <row r="945" spans="1:9" ht="25.5">
      <c r="A945" s="2" t="s">
        <v>201</v>
      </c>
      <c r="B945" s="2" t="s">
        <v>203</v>
      </c>
      <c r="C945" s="5">
        <v>153903</v>
      </c>
      <c r="D945" s="5">
        <v>44479</v>
      </c>
      <c r="E945" s="5">
        <f t="shared" si="36"/>
        <v>198382</v>
      </c>
      <c r="F945" s="9">
        <v>155548</v>
      </c>
      <c r="G945" s="5">
        <v>49737</v>
      </c>
      <c r="I945" s="5">
        <f t="shared" si="37"/>
        <v>205285</v>
      </c>
    </row>
    <row r="946" spans="1:9" ht="25.5">
      <c r="A946" s="2" t="s">
        <v>205</v>
      </c>
      <c r="B946" s="2" t="s">
        <v>206</v>
      </c>
      <c r="C946" s="5">
        <v>143314</v>
      </c>
      <c r="D946" s="5">
        <v>19408</v>
      </c>
      <c r="E946" s="5">
        <f t="shared" si="36"/>
        <v>162722</v>
      </c>
      <c r="F946" s="9">
        <v>147847</v>
      </c>
      <c r="G946" s="5">
        <v>20448</v>
      </c>
      <c r="I946" s="5">
        <f t="shared" si="37"/>
        <v>168295</v>
      </c>
    </row>
    <row r="947" spans="1:9" ht="25.5">
      <c r="A947" s="2" t="s">
        <v>208</v>
      </c>
      <c r="B947" s="2" t="s">
        <v>209</v>
      </c>
      <c r="C947" s="5">
        <v>111106</v>
      </c>
      <c r="D947" s="5">
        <v>90901</v>
      </c>
      <c r="E947" s="5">
        <f t="shared" si="36"/>
        <v>202007</v>
      </c>
      <c r="F947" s="9">
        <v>110765</v>
      </c>
      <c r="G947" s="5">
        <v>102825</v>
      </c>
      <c r="I947" s="5">
        <f t="shared" si="37"/>
        <v>213590</v>
      </c>
    </row>
    <row r="948" spans="1:9" ht="12.75">
      <c r="A948" s="2" t="s">
        <v>409</v>
      </c>
      <c r="B948" s="2" t="s">
        <v>341</v>
      </c>
      <c r="C948" s="5">
        <v>178503</v>
      </c>
      <c r="D948" s="5">
        <v>14371</v>
      </c>
      <c r="E948" s="5">
        <f t="shared" si="36"/>
        <v>192874</v>
      </c>
      <c r="F948" s="9">
        <v>169619</v>
      </c>
      <c r="G948" s="5">
        <v>17876</v>
      </c>
      <c r="I948" s="5">
        <f t="shared" si="37"/>
        <v>187495</v>
      </c>
    </row>
    <row r="949" spans="1:9" ht="12.75">
      <c r="A949" s="2" t="s">
        <v>409</v>
      </c>
      <c r="B949" s="2" t="s">
        <v>410</v>
      </c>
      <c r="C949" s="5">
        <v>176922</v>
      </c>
      <c r="D949" s="5">
        <v>14371</v>
      </c>
      <c r="E949" s="5">
        <f t="shared" si="36"/>
        <v>191293</v>
      </c>
      <c r="F949" s="9">
        <v>173950</v>
      </c>
      <c r="G949" s="5">
        <v>17876</v>
      </c>
      <c r="I949" s="5">
        <f t="shared" si="37"/>
        <v>191826</v>
      </c>
    </row>
    <row r="950" spans="1:9" ht="38.25">
      <c r="A950" s="2" t="s">
        <v>411</v>
      </c>
      <c r="B950" s="2" t="s">
        <v>578</v>
      </c>
      <c r="C950" s="5">
        <v>150002</v>
      </c>
      <c r="D950" s="5">
        <v>29073</v>
      </c>
      <c r="E950" s="5">
        <f t="shared" si="36"/>
        <v>179075</v>
      </c>
      <c r="F950" s="9">
        <v>150291</v>
      </c>
      <c r="G950" s="5">
        <v>32848</v>
      </c>
      <c r="I950" s="5">
        <f t="shared" si="37"/>
        <v>183139</v>
      </c>
    </row>
    <row r="951" spans="1:9" ht="12.75">
      <c r="A951" s="2" t="s">
        <v>414</v>
      </c>
      <c r="B951" s="2" t="s">
        <v>415</v>
      </c>
      <c r="C951" s="5">
        <v>139767</v>
      </c>
      <c r="D951" s="5">
        <v>17795</v>
      </c>
      <c r="E951" s="5">
        <f t="shared" si="36"/>
        <v>157562</v>
      </c>
      <c r="F951" s="9">
        <v>148387</v>
      </c>
      <c r="G951" s="5">
        <v>20760</v>
      </c>
      <c r="I951" s="5">
        <f t="shared" si="37"/>
        <v>169147</v>
      </c>
    </row>
    <row r="952" spans="1:9" ht="38.25">
      <c r="A952" s="2" t="s">
        <v>416</v>
      </c>
      <c r="B952" s="2" t="s">
        <v>417</v>
      </c>
      <c r="C952" s="5">
        <v>155822</v>
      </c>
      <c r="D952" s="5">
        <v>15446</v>
      </c>
      <c r="E952" s="5">
        <f t="shared" si="36"/>
        <v>171268</v>
      </c>
      <c r="F952" s="9">
        <v>155715</v>
      </c>
      <c r="G952" s="5">
        <v>19320</v>
      </c>
      <c r="I952" s="5">
        <f t="shared" si="37"/>
        <v>175035</v>
      </c>
    </row>
    <row r="953" spans="1:9" ht="25.5">
      <c r="A953" s="2" t="s">
        <v>418</v>
      </c>
      <c r="B953" s="2" t="s">
        <v>527</v>
      </c>
      <c r="C953" s="5">
        <v>139975</v>
      </c>
      <c r="D953" s="5">
        <v>70214</v>
      </c>
      <c r="E953" s="5">
        <f t="shared" si="36"/>
        <v>210189</v>
      </c>
      <c r="F953" s="9">
        <v>142183</v>
      </c>
      <c r="G953" s="5">
        <v>69425</v>
      </c>
      <c r="I953" s="5">
        <f t="shared" si="37"/>
        <v>211608</v>
      </c>
    </row>
    <row r="954" spans="1:9" ht="25.5">
      <c r="A954" s="2" t="s">
        <v>419</v>
      </c>
      <c r="B954" s="2" t="s">
        <v>562</v>
      </c>
      <c r="C954" s="5">
        <v>170966</v>
      </c>
      <c r="D954" s="5">
        <v>11167</v>
      </c>
      <c r="E954" s="5">
        <f aca="true" t="shared" si="38" ref="E954:E1017">SUM(C954:D954)</f>
        <v>182133</v>
      </c>
      <c r="F954" s="9">
        <v>172555</v>
      </c>
      <c r="G954" s="5">
        <v>16738</v>
      </c>
      <c r="I954" s="5">
        <f aca="true" t="shared" si="39" ref="I954:I1017">SUM(F954:H954)</f>
        <v>189293</v>
      </c>
    </row>
    <row r="955" spans="1:9" ht="12.75">
      <c r="A955" s="2" t="s">
        <v>420</v>
      </c>
      <c r="B955" s="2" t="s">
        <v>570</v>
      </c>
      <c r="C955" s="5">
        <v>0</v>
      </c>
      <c r="D955" s="5">
        <v>0</v>
      </c>
      <c r="E955" s="5">
        <f t="shared" si="38"/>
        <v>0</v>
      </c>
      <c r="F955" s="9">
        <v>96988</v>
      </c>
      <c r="G955" s="5">
        <v>11502</v>
      </c>
      <c r="I955" s="5">
        <f t="shared" si="39"/>
        <v>108490</v>
      </c>
    </row>
    <row r="956" spans="1:9" ht="25.5">
      <c r="A956" s="2" t="s">
        <v>423</v>
      </c>
      <c r="B956" s="2" t="s">
        <v>424</v>
      </c>
      <c r="C956" s="5">
        <v>198600</v>
      </c>
      <c r="D956" s="5">
        <v>41197</v>
      </c>
      <c r="E956" s="5">
        <f t="shared" si="38"/>
        <v>239797</v>
      </c>
      <c r="F956" s="9">
        <v>198151</v>
      </c>
      <c r="G956" s="5">
        <v>35650</v>
      </c>
      <c r="I956" s="5">
        <f t="shared" si="39"/>
        <v>233801</v>
      </c>
    </row>
    <row r="957" spans="1:9" ht="25.5">
      <c r="A957" s="2" t="s">
        <v>423</v>
      </c>
      <c r="B957" s="2" t="s">
        <v>424</v>
      </c>
      <c r="C957" s="5">
        <v>198600</v>
      </c>
      <c r="D957" s="5">
        <v>41197</v>
      </c>
      <c r="E957" s="5">
        <f t="shared" si="38"/>
        <v>239797</v>
      </c>
      <c r="F957" s="9">
        <v>198151</v>
      </c>
      <c r="G957" s="5">
        <v>35650</v>
      </c>
      <c r="I957" s="5">
        <f t="shared" si="39"/>
        <v>233801</v>
      </c>
    </row>
    <row r="958" spans="1:9" ht="25.5">
      <c r="A958" s="2" t="s">
        <v>425</v>
      </c>
      <c r="B958" s="2" t="s">
        <v>323</v>
      </c>
      <c r="C958" s="5">
        <v>185000</v>
      </c>
      <c r="D958" s="5">
        <v>21</v>
      </c>
      <c r="E958" s="5">
        <f t="shared" si="38"/>
        <v>185021</v>
      </c>
      <c r="F958" s="9">
        <v>200000</v>
      </c>
      <c r="G958" s="5">
        <v>25</v>
      </c>
      <c r="I958" s="5">
        <f t="shared" si="39"/>
        <v>200025</v>
      </c>
    </row>
    <row r="959" spans="1:9" ht="25.5">
      <c r="A959" s="2" t="s">
        <v>425</v>
      </c>
      <c r="B959" s="2" t="s">
        <v>578</v>
      </c>
      <c r="C959" s="5">
        <v>189000</v>
      </c>
      <c r="D959" s="5">
        <v>51</v>
      </c>
      <c r="E959" s="5">
        <f t="shared" si="38"/>
        <v>189051</v>
      </c>
      <c r="F959" s="9">
        <v>336000</v>
      </c>
      <c r="G959" s="5">
        <v>26</v>
      </c>
      <c r="I959" s="5">
        <f t="shared" si="39"/>
        <v>336026</v>
      </c>
    </row>
    <row r="960" spans="1:9" ht="25.5">
      <c r="A960" s="2" t="s">
        <v>426</v>
      </c>
      <c r="B960" s="2" t="s">
        <v>112</v>
      </c>
      <c r="C960" s="5">
        <v>139250</v>
      </c>
      <c r="D960" s="5">
        <v>10581</v>
      </c>
      <c r="E960" s="5">
        <f t="shared" si="38"/>
        <v>149831</v>
      </c>
      <c r="F960" s="9">
        <v>176775</v>
      </c>
      <c r="G960" s="5">
        <v>17447</v>
      </c>
      <c r="I960" s="5">
        <f t="shared" si="39"/>
        <v>194222</v>
      </c>
    </row>
    <row r="961" spans="1:9" ht="25.5">
      <c r="A961" s="2" t="s">
        <v>426</v>
      </c>
      <c r="B961" s="2" t="s">
        <v>112</v>
      </c>
      <c r="C961" s="5">
        <v>196341</v>
      </c>
      <c r="D961" s="5">
        <v>14316</v>
      </c>
      <c r="E961" s="5">
        <f t="shared" si="38"/>
        <v>210657</v>
      </c>
      <c r="F961" s="9">
        <v>197673</v>
      </c>
      <c r="G961" s="5">
        <v>19710</v>
      </c>
      <c r="I961" s="5">
        <f t="shared" si="39"/>
        <v>217383</v>
      </c>
    </row>
    <row r="962" spans="1:9" ht="38.25">
      <c r="A962" s="2" t="s">
        <v>136</v>
      </c>
      <c r="B962" s="2" t="s">
        <v>323</v>
      </c>
      <c r="C962" s="5">
        <v>193189</v>
      </c>
      <c r="D962" s="5">
        <v>15285</v>
      </c>
      <c r="E962" s="5">
        <f t="shared" si="38"/>
        <v>208474</v>
      </c>
      <c r="F962" s="9">
        <v>189352</v>
      </c>
      <c r="G962" s="5">
        <v>18542</v>
      </c>
      <c r="I962" s="5">
        <f t="shared" si="39"/>
        <v>207894</v>
      </c>
    </row>
    <row r="963" spans="1:9" ht="38.25">
      <c r="A963" s="2" t="s">
        <v>136</v>
      </c>
      <c r="B963" s="2" t="s">
        <v>323</v>
      </c>
      <c r="C963" s="5">
        <v>190981</v>
      </c>
      <c r="D963" s="5">
        <v>15285</v>
      </c>
      <c r="E963" s="5">
        <f t="shared" si="38"/>
        <v>206266</v>
      </c>
      <c r="F963" s="9">
        <v>190455</v>
      </c>
      <c r="G963" s="5">
        <v>18542</v>
      </c>
      <c r="I963" s="5">
        <f t="shared" si="39"/>
        <v>208997</v>
      </c>
    </row>
    <row r="964" spans="1:9" ht="12.75">
      <c r="A964" s="2" t="s">
        <v>139</v>
      </c>
      <c r="B964" s="2" t="s">
        <v>361</v>
      </c>
      <c r="C964" s="5">
        <v>108249</v>
      </c>
      <c r="D964" s="5">
        <v>9092</v>
      </c>
      <c r="E964" s="5">
        <f t="shared" si="38"/>
        <v>117341</v>
      </c>
      <c r="F964" s="9">
        <v>109640</v>
      </c>
      <c r="G964" s="5">
        <v>10622</v>
      </c>
      <c r="I964" s="5">
        <f t="shared" si="39"/>
        <v>120262</v>
      </c>
    </row>
    <row r="965" spans="1:9" ht="25.5">
      <c r="A965" s="2" t="s">
        <v>140</v>
      </c>
      <c r="B965" s="2" t="s">
        <v>562</v>
      </c>
      <c r="C965" s="5">
        <v>0</v>
      </c>
      <c r="D965" s="5">
        <v>0</v>
      </c>
      <c r="E965" s="5">
        <f t="shared" si="38"/>
        <v>0</v>
      </c>
      <c r="F965" s="9">
        <v>195229</v>
      </c>
      <c r="G965" s="5">
        <v>30616</v>
      </c>
      <c r="I965" s="5">
        <f t="shared" si="39"/>
        <v>225845</v>
      </c>
    </row>
    <row r="966" spans="1:9" ht="12.75">
      <c r="A966" s="2" t="s">
        <v>141</v>
      </c>
      <c r="B966" s="2" t="s">
        <v>112</v>
      </c>
      <c r="C966" s="5">
        <v>131986</v>
      </c>
      <c r="D966" s="5">
        <v>12219</v>
      </c>
      <c r="E966" s="5">
        <f t="shared" si="38"/>
        <v>144205</v>
      </c>
      <c r="F966" s="9">
        <v>157496</v>
      </c>
      <c r="G966" s="5">
        <v>14801</v>
      </c>
      <c r="I966" s="5">
        <f t="shared" si="39"/>
        <v>172297</v>
      </c>
    </row>
    <row r="967" spans="1:9" ht="25.5">
      <c r="A967" s="2" t="s">
        <v>142</v>
      </c>
      <c r="B967" s="2" t="s">
        <v>112</v>
      </c>
      <c r="C967" s="5">
        <v>0</v>
      </c>
      <c r="D967" s="5">
        <v>0</v>
      </c>
      <c r="E967" s="5">
        <f t="shared" si="38"/>
        <v>0</v>
      </c>
      <c r="F967" s="9">
        <v>87773</v>
      </c>
      <c r="G967" s="5">
        <v>8421</v>
      </c>
      <c r="I967" s="5">
        <f t="shared" si="39"/>
        <v>96194</v>
      </c>
    </row>
    <row r="968" spans="1:9" ht="25.5">
      <c r="A968" s="2" t="s">
        <v>144</v>
      </c>
      <c r="B968" s="2" t="s">
        <v>561</v>
      </c>
      <c r="C968" s="5">
        <v>181320</v>
      </c>
      <c r="D968" s="5">
        <v>16425</v>
      </c>
      <c r="E968" s="5">
        <f t="shared" si="38"/>
        <v>197745</v>
      </c>
      <c r="F968" s="9">
        <v>180353</v>
      </c>
      <c r="G968" s="5">
        <v>19942</v>
      </c>
      <c r="I968" s="5">
        <f t="shared" si="39"/>
        <v>200295</v>
      </c>
    </row>
    <row r="969" spans="1:9" ht="25.5">
      <c r="A969" s="2" t="s">
        <v>144</v>
      </c>
      <c r="B969" s="2" t="s">
        <v>562</v>
      </c>
      <c r="C969" s="5">
        <v>221527</v>
      </c>
      <c r="D969" s="5">
        <v>18863</v>
      </c>
      <c r="E969" s="5">
        <f t="shared" si="38"/>
        <v>240390</v>
      </c>
      <c r="F969" s="9">
        <v>222111</v>
      </c>
      <c r="G969" s="5">
        <v>22934</v>
      </c>
      <c r="I969" s="5">
        <f t="shared" si="39"/>
        <v>245045</v>
      </c>
    </row>
    <row r="970" spans="1:9" ht="38.25">
      <c r="A970" s="2" t="s">
        <v>145</v>
      </c>
      <c r="B970" s="2" t="s">
        <v>526</v>
      </c>
      <c r="C970" s="5">
        <v>147970</v>
      </c>
      <c r="D970" s="5">
        <v>14947</v>
      </c>
      <c r="E970" s="5">
        <f t="shared" si="38"/>
        <v>162917</v>
      </c>
      <c r="F970" s="9">
        <v>147740</v>
      </c>
      <c r="G970" s="5">
        <v>14058</v>
      </c>
      <c r="I970" s="5">
        <f t="shared" si="39"/>
        <v>161798</v>
      </c>
    </row>
    <row r="971" spans="1:9" ht="12.75">
      <c r="A971" s="2" t="s">
        <v>146</v>
      </c>
      <c r="B971" s="2" t="s">
        <v>147</v>
      </c>
      <c r="C971" s="5">
        <v>190395</v>
      </c>
      <c r="D971" s="5">
        <v>13441</v>
      </c>
      <c r="E971" s="5">
        <f t="shared" si="38"/>
        <v>203836</v>
      </c>
      <c r="F971" s="9">
        <v>196994</v>
      </c>
      <c r="G971" s="5">
        <v>16805</v>
      </c>
      <c r="I971" s="5">
        <f t="shared" si="39"/>
        <v>213799</v>
      </c>
    </row>
    <row r="972" spans="1:9" ht="25.5">
      <c r="A972" s="2" t="s">
        <v>148</v>
      </c>
      <c r="B972" s="2" t="s">
        <v>576</v>
      </c>
      <c r="C972" s="5">
        <v>149676</v>
      </c>
      <c r="D972" s="5">
        <v>18032</v>
      </c>
      <c r="E972" s="5">
        <f t="shared" si="38"/>
        <v>167708</v>
      </c>
      <c r="F972" s="9">
        <v>150347</v>
      </c>
      <c r="G972" s="5">
        <v>15219</v>
      </c>
      <c r="I972" s="5">
        <f t="shared" si="39"/>
        <v>165566</v>
      </c>
    </row>
    <row r="973" spans="1:9" ht="25.5">
      <c r="A973" s="2" t="s">
        <v>149</v>
      </c>
      <c r="B973" s="2" t="s">
        <v>562</v>
      </c>
      <c r="C973" s="5">
        <v>136303</v>
      </c>
      <c r="D973" s="5">
        <v>18019</v>
      </c>
      <c r="E973" s="5">
        <f t="shared" si="38"/>
        <v>154322</v>
      </c>
      <c r="F973" s="9">
        <v>143573</v>
      </c>
      <c r="G973" s="5">
        <v>31266</v>
      </c>
      <c r="I973" s="5">
        <f t="shared" si="39"/>
        <v>174839</v>
      </c>
    </row>
    <row r="974" spans="1:9" ht="25.5">
      <c r="A974" s="2" t="s">
        <v>150</v>
      </c>
      <c r="B974" s="2" t="s">
        <v>578</v>
      </c>
      <c r="C974" s="5">
        <v>122000</v>
      </c>
      <c r="D974" s="5">
        <v>59000</v>
      </c>
      <c r="E974" s="5">
        <f t="shared" si="38"/>
        <v>181000</v>
      </c>
      <c r="F974" s="9">
        <v>124000</v>
      </c>
      <c r="G974" s="5">
        <v>59000</v>
      </c>
      <c r="I974" s="5">
        <f t="shared" si="39"/>
        <v>183000</v>
      </c>
    </row>
    <row r="975" spans="1:9" ht="25.5">
      <c r="A975" s="2" t="s">
        <v>151</v>
      </c>
      <c r="B975" s="2" t="s">
        <v>572</v>
      </c>
      <c r="C975" s="5">
        <v>91237</v>
      </c>
      <c r="D975" s="5">
        <v>17507</v>
      </c>
      <c r="E975" s="5">
        <f t="shared" si="38"/>
        <v>108744</v>
      </c>
      <c r="F975" s="9">
        <v>195677</v>
      </c>
      <c r="G975" s="5">
        <v>19527</v>
      </c>
      <c r="I975" s="5">
        <f t="shared" si="39"/>
        <v>215204</v>
      </c>
    </row>
    <row r="976" spans="1:9" ht="25.5">
      <c r="A976" s="2" t="s">
        <v>408</v>
      </c>
      <c r="B976" s="2" t="s">
        <v>1</v>
      </c>
      <c r="C976" s="5">
        <v>147596</v>
      </c>
      <c r="D976" s="5">
        <v>48697</v>
      </c>
      <c r="E976" s="5">
        <f t="shared" si="38"/>
        <v>196293</v>
      </c>
      <c r="F976" s="9">
        <v>134457</v>
      </c>
      <c r="G976" s="5">
        <v>41194</v>
      </c>
      <c r="I976" s="5">
        <f t="shared" si="39"/>
        <v>175651</v>
      </c>
    </row>
    <row r="977" spans="1:9" ht="25.5">
      <c r="A977" s="2" t="s">
        <v>408</v>
      </c>
      <c r="B977" s="2" t="s">
        <v>1</v>
      </c>
      <c r="C977" s="5">
        <v>123613</v>
      </c>
      <c r="D977" s="5">
        <v>32483</v>
      </c>
      <c r="E977" s="5">
        <f t="shared" si="38"/>
        <v>156096</v>
      </c>
      <c r="F977" s="9">
        <v>132677</v>
      </c>
      <c r="G977" s="5">
        <v>52049</v>
      </c>
      <c r="I977" s="5">
        <f t="shared" si="39"/>
        <v>184726</v>
      </c>
    </row>
    <row r="978" spans="1:9" ht="25.5">
      <c r="A978" s="2" t="s">
        <v>408</v>
      </c>
      <c r="B978" s="2" t="s">
        <v>1</v>
      </c>
      <c r="C978" s="5">
        <v>125305</v>
      </c>
      <c r="D978" s="5">
        <v>34248</v>
      </c>
      <c r="E978" s="5">
        <f t="shared" si="38"/>
        <v>159553</v>
      </c>
      <c r="F978" s="9">
        <v>166429</v>
      </c>
      <c r="G978" s="5">
        <v>36758</v>
      </c>
      <c r="I978" s="5">
        <f t="shared" si="39"/>
        <v>203187</v>
      </c>
    </row>
    <row r="979" spans="1:9" ht="25.5">
      <c r="A979" s="2" t="s">
        <v>408</v>
      </c>
      <c r="B979" s="2" t="s">
        <v>1</v>
      </c>
      <c r="C979" s="5">
        <v>165813</v>
      </c>
      <c r="D979" s="5">
        <v>45019</v>
      </c>
      <c r="E979" s="5">
        <f t="shared" si="38"/>
        <v>210832</v>
      </c>
      <c r="F979" s="9">
        <v>161106</v>
      </c>
      <c r="G979" s="5">
        <v>42331</v>
      </c>
      <c r="I979" s="5">
        <f t="shared" si="39"/>
        <v>203437</v>
      </c>
    </row>
    <row r="980" spans="1:9" ht="25.5">
      <c r="A980" s="2" t="s">
        <v>408</v>
      </c>
      <c r="B980" s="2" t="s">
        <v>573</v>
      </c>
      <c r="C980" s="5">
        <v>176683</v>
      </c>
      <c r="D980" s="5">
        <v>48297</v>
      </c>
      <c r="E980" s="5">
        <f t="shared" si="38"/>
        <v>224980</v>
      </c>
      <c r="F980" s="9">
        <v>186488</v>
      </c>
      <c r="G980" s="5">
        <v>32811</v>
      </c>
      <c r="I980" s="5">
        <f t="shared" si="39"/>
        <v>219299</v>
      </c>
    </row>
    <row r="981" spans="1:9" ht="25.5">
      <c r="A981" s="2" t="s">
        <v>408</v>
      </c>
      <c r="B981" s="2" t="s">
        <v>573</v>
      </c>
      <c r="C981" s="5">
        <v>126614</v>
      </c>
      <c r="D981" s="5">
        <v>26269</v>
      </c>
      <c r="E981" s="5">
        <f t="shared" si="38"/>
        <v>152883</v>
      </c>
      <c r="F981" s="9">
        <v>196268</v>
      </c>
      <c r="G981" s="5">
        <v>37788</v>
      </c>
      <c r="I981" s="5">
        <f t="shared" si="39"/>
        <v>234056</v>
      </c>
    </row>
    <row r="982" spans="1:9" ht="25.5">
      <c r="A982" s="2" t="s">
        <v>408</v>
      </c>
      <c r="B982" s="2" t="s">
        <v>573</v>
      </c>
      <c r="C982" s="5">
        <v>140416</v>
      </c>
      <c r="D982" s="5">
        <v>59672</v>
      </c>
      <c r="E982" s="5">
        <f t="shared" si="38"/>
        <v>200088</v>
      </c>
      <c r="F982" s="9">
        <v>225949</v>
      </c>
      <c r="G982" s="5">
        <v>63321</v>
      </c>
      <c r="I982" s="5">
        <f t="shared" si="39"/>
        <v>289270</v>
      </c>
    </row>
    <row r="983" spans="1:9" ht="25.5">
      <c r="A983" s="2" t="s">
        <v>408</v>
      </c>
      <c r="B983" s="2" t="s">
        <v>573</v>
      </c>
      <c r="C983" s="5">
        <v>185216</v>
      </c>
      <c r="D983" s="5">
        <v>49265</v>
      </c>
      <c r="E983" s="5">
        <f t="shared" si="38"/>
        <v>234481</v>
      </c>
      <c r="F983" s="9">
        <v>192093</v>
      </c>
      <c r="G983" s="5">
        <v>144398</v>
      </c>
      <c r="I983" s="5">
        <f t="shared" si="39"/>
        <v>336491</v>
      </c>
    </row>
    <row r="984" spans="1:9" ht="25.5">
      <c r="A984" s="2" t="s">
        <v>408</v>
      </c>
      <c r="B984" s="2" t="s">
        <v>570</v>
      </c>
      <c r="C984" s="5">
        <v>263014</v>
      </c>
      <c r="D984" s="5">
        <v>120867</v>
      </c>
      <c r="E984" s="5">
        <f t="shared" si="38"/>
        <v>383881</v>
      </c>
      <c r="F984" s="9">
        <v>255398</v>
      </c>
      <c r="G984" s="5">
        <v>117592</v>
      </c>
      <c r="I984" s="5">
        <f t="shared" si="39"/>
        <v>372990</v>
      </c>
    </row>
    <row r="985" spans="1:9" ht="25.5">
      <c r="A985" s="2" t="s">
        <v>408</v>
      </c>
      <c r="B985" s="2" t="s">
        <v>215</v>
      </c>
      <c r="C985" s="5">
        <v>317925</v>
      </c>
      <c r="D985" s="5">
        <v>334170</v>
      </c>
      <c r="E985" s="5">
        <f t="shared" si="38"/>
        <v>652095</v>
      </c>
      <c r="F985" s="9">
        <v>317470</v>
      </c>
      <c r="G985" s="5">
        <v>189634</v>
      </c>
      <c r="I985" s="5">
        <f t="shared" si="39"/>
        <v>507104</v>
      </c>
    </row>
    <row r="986" spans="1:9" ht="12.75">
      <c r="A986" s="2" t="s">
        <v>216</v>
      </c>
      <c r="B986" s="2" t="s">
        <v>217</v>
      </c>
      <c r="C986" s="5">
        <v>137373</v>
      </c>
      <c r="D986" s="5">
        <v>43813</v>
      </c>
      <c r="E986" s="5">
        <f t="shared" si="38"/>
        <v>181186</v>
      </c>
      <c r="F986" s="9">
        <v>142493</v>
      </c>
      <c r="G986" s="5">
        <v>43501</v>
      </c>
      <c r="I986" s="5">
        <f t="shared" si="39"/>
        <v>185994</v>
      </c>
    </row>
    <row r="987" spans="1:9" ht="12.75">
      <c r="A987" s="2" t="s">
        <v>125</v>
      </c>
      <c r="B987" s="2" t="s">
        <v>147</v>
      </c>
      <c r="C987" s="5">
        <v>0</v>
      </c>
      <c r="D987" s="5">
        <v>0</v>
      </c>
      <c r="E987" s="5">
        <f t="shared" si="38"/>
        <v>0</v>
      </c>
      <c r="F987" s="9">
        <v>142493</v>
      </c>
      <c r="G987" s="5">
        <v>17582</v>
      </c>
      <c r="I987" s="5">
        <f t="shared" si="39"/>
        <v>160075</v>
      </c>
    </row>
    <row r="988" spans="1:9" ht="25.5">
      <c r="A988" s="2" t="s">
        <v>129</v>
      </c>
      <c r="B988" s="2" t="s">
        <v>413</v>
      </c>
      <c r="C988" s="5">
        <v>135000</v>
      </c>
      <c r="D988" s="5">
        <v>38000</v>
      </c>
      <c r="E988" s="5">
        <f t="shared" si="38"/>
        <v>173000</v>
      </c>
      <c r="F988" s="9">
        <v>135000</v>
      </c>
      <c r="G988" s="5">
        <v>43000</v>
      </c>
      <c r="I988" s="5">
        <f t="shared" si="39"/>
        <v>178000</v>
      </c>
    </row>
    <row r="989" spans="1:9" ht="38.25">
      <c r="A989" s="2" t="s">
        <v>130</v>
      </c>
      <c r="B989" s="2" t="s">
        <v>573</v>
      </c>
      <c r="C989" s="5">
        <v>219558</v>
      </c>
      <c r="D989" s="5">
        <v>58675</v>
      </c>
      <c r="E989" s="5">
        <f t="shared" si="38"/>
        <v>278233</v>
      </c>
      <c r="F989" s="9">
        <v>212907</v>
      </c>
      <c r="G989" s="5">
        <v>58675</v>
      </c>
      <c r="I989" s="5">
        <f t="shared" si="39"/>
        <v>271582</v>
      </c>
    </row>
    <row r="990" spans="1:9" ht="12.75">
      <c r="A990" s="2" t="s">
        <v>131</v>
      </c>
      <c r="B990" s="2" t="s">
        <v>561</v>
      </c>
      <c r="C990" s="5">
        <v>132198</v>
      </c>
      <c r="D990" s="5">
        <v>23730</v>
      </c>
      <c r="E990" s="5">
        <f t="shared" si="38"/>
        <v>155928</v>
      </c>
      <c r="F990" s="9">
        <v>134560</v>
      </c>
      <c r="G990" s="5">
        <v>25922</v>
      </c>
      <c r="I990" s="5">
        <f t="shared" si="39"/>
        <v>160482</v>
      </c>
    </row>
    <row r="991" spans="1:9" ht="12.75">
      <c r="A991" s="2" t="s">
        <v>131</v>
      </c>
      <c r="B991" s="2" t="s">
        <v>561</v>
      </c>
      <c r="C991" s="5">
        <v>134416</v>
      </c>
      <c r="D991" s="5">
        <v>23730</v>
      </c>
      <c r="E991" s="5">
        <f t="shared" si="38"/>
        <v>158146</v>
      </c>
      <c r="F991" s="9">
        <v>139367</v>
      </c>
      <c r="G991" s="5">
        <v>25922</v>
      </c>
      <c r="I991" s="5">
        <f t="shared" si="39"/>
        <v>165289</v>
      </c>
    </row>
    <row r="992" spans="1:9" ht="25.5">
      <c r="A992" s="2" t="s">
        <v>131</v>
      </c>
      <c r="B992" s="2" t="s">
        <v>562</v>
      </c>
      <c r="C992" s="5">
        <v>141125</v>
      </c>
      <c r="D992" s="5">
        <v>25872</v>
      </c>
      <c r="E992" s="5">
        <f t="shared" si="38"/>
        <v>166997</v>
      </c>
      <c r="F992" s="9">
        <v>143472</v>
      </c>
      <c r="G992" s="5">
        <v>28261</v>
      </c>
      <c r="I992" s="5">
        <f t="shared" si="39"/>
        <v>171733</v>
      </c>
    </row>
    <row r="993" spans="1:9" ht="25.5">
      <c r="A993" s="2" t="s">
        <v>132</v>
      </c>
      <c r="B993" s="2" t="s">
        <v>567</v>
      </c>
      <c r="C993" s="5">
        <v>191772</v>
      </c>
      <c r="D993" s="5">
        <v>18451</v>
      </c>
      <c r="E993" s="5">
        <f t="shared" si="38"/>
        <v>210223</v>
      </c>
      <c r="F993" s="9">
        <v>208540</v>
      </c>
      <c r="G993" s="5">
        <v>23437</v>
      </c>
      <c r="I993" s="5">
        <f t="shared" si="39"/>
        <v>231977</v>
      </c>
    </row>
    <row r="994" spans="1:9" ht="25.5">
      <c r="A994" s="2" t="s">
        <v>133</v>
      </c>
      <c r="B994" s="2" t="s">
        <v>573</v>
      </c>
      <c r="C994" s="5">
        <v>113000</v>
      </c>
      <c r="D994" s="5">
        <v>60000</v>
      </c>
      <c r="E994" s="5">
        <f t="shared" si="38"/>
        <v>173000</v>
      </c>
      <c r="F994" s="9">
        <v>117000</v>
      </c>
      <c r="G994" s="5">
        <v>67000</v>
      </c>
      <c r="I994" s="5">
        <f t="shared" si="39"/>
        <v>184000</v>
      </c>
    </row>
    <row r="995" spans="1:9" ht="25.5">
      <c r="A995" s="2" t="s">
        <v>134</v>
      </c>
      <c r="B995" s="2" t="s">
        <v>135</v>
      </c>
      <c r="C995" s="5">
        <v>142000</v>
      </c>
      <c r="D995" s="5">
        <v>53000</v>
      </c>
      <c r="E995" s="5">
        <f t="shared" si="38"/>
        <v>195000</v>
      </c>
      <c r="F995" s="9">
        <v>134000</v>
      </c>
      <c r="G995" s="5">
        <v>57000</v>
      </c>
      <c r="I995" s="5">
        <f t="shared" si="39"/>
        <v>191000</v>
      </c>
    </row>
    <row r="996" spans="1:9" ht="25.5">
      <c r="A996" s="2" t="s">
        <v>134</v>
      </c>
      <c r="B996" s="2" t="s">
        <v>135</v>
      </c>
      <c r="C996" s="5">
        <v>107000</v>
      </c>
      <c r="D996" s="5">
        <v>58000</v>
      </c>
      <c r="E996" s="5">
        <f t="shared" si="38"/>
        <v>165000</v>
      </c>
      <c r="F996" s="9">
        <v>144000</v>
      </c>
      <c r="G996" s="5">
        <v>63000</v>
      </c>
      <c r="I996" s="5">
        <f t="shared" si="39"/>
        <v>207000</v>
      </c>
    </row>
    <row r="997" spans="1:9" ht="25.5">
      <c r="A997" s="2" t="s">
        <v>213</v>
      </c>
      <c r="B997" s="2" t="s">
        <v>214</v>
      </c>
      <c r="C997" s="5">
        <v>214187</v>
      </c>
      <c r="D997" s="5">
        <v>22399</v>
      </c>
      <c r="E997" s="5">
        <f t="shared" si="38"/>
        <v>236586</v>
      </c>
      <c r="F997" s="9">
        <v>218601</v>
      </c>
      <c r="G997" s="5">
        <v>26159</v>
      </c>
      <c r="I997" s="5">
        <f t="shared" si="39"/>
        <v>244760</v>
      </c>
    </row>
    <row r="998" spans="1:9" ht="25.5">
      <c r="A998" s="2" t="s">
        <v>213</v>
      </c>
      <c r="B998" s="2" t="s">
        <v>578</v>
      </c>
      <c r="C998" s="5">
        <v>222992</v>
      </c>
      <c r="D998" s="5">
        <v>32200</v>
      </c>
      <c r="E998" s="5">
        <f t="shared" si="38"/>
        <v>255192</v>
      </c>
      <c r="F998" s="9">
        <v>221176</v>
      </c>
      <c r="G998" s="5">
        <v>37331</v>
      </c>
      <c r="I998" s="5">
        <f t="shared" si="39"/>
        <v>258507</v>
      </c>
    </row>
    <row r="999" spans="1:9" ht="25.5">
      <c r="A999" s="2" t="s">
        <v>311</v>
      </c>
      <c r="B999" s="2" t="s">
        <v>314</v>
      </c>
      <c r="C999" s="5">
        <v>115000</v>
      </c>
      <c r="D999" s="5">
        <v>19000</v>
      </c>
      <c r="E999" s="5">
        <f t="shared" si="38"/>
        <v>134000</v>
      </c>
      <c r="F999" s="9">
        <v>154000</v>
      </c>
      <c r="G999" s="5">
        <v>20000</v>
      </c>
      <c r="I999" s="5">
        <f t="shared" si="39"/>
        <v>174000</v>
      </c>
    </row>
    <row r="1000" spans="1:9" ht="12.75">
      <c r="A1000" s="2" t="s">
        <v>311</v>
      </c>
      <c r="B1000" s="2" t="s">
        <v>313</v>
      </c>
      <c r="C1000" s="5">
        <v>135000</v>
      </c>
      <c r="D1000" s="5">
        <v>19000</v>
      </c>
      <c r="E1000" s="5">
        <f t="shared" si="38"/>
        <v>154000</v>
      </c>
      <c r="F1000" s="9">
        <v>155000</v>
      </c>
      <c r="G1000" s="5">
        <v>20000</v>
      </c>
      <c r="I1000" s="5">
        <f t="shared" si="39"/>
        <v>175000</v>
      </c>
    </row>
    <row r="1001" spans="1:9" ht="38.25">
      <c r="A1001" s="2" t="s">
        <v>311</v>
      </c>
      <c r="B1001" s="2" t="s">
        <v>312</v>
      </c>
      <c r="C1001" s="5">
        <v>227000</v>
      </c>
      <c r="D1001" s="5">
        <v>79000</v>
      </c>
      <c r="E1001" s="5">
        <f t="shared" si="38"/>
        <v>306000</v>
      </c>
      <c r="F1001" s="9">
        <v>199000</v>
      </c>
      <c r="G1001" s="5">
        <v>63000</v>
      </c>
      <c r="I1001" s="5">
        <f t="shared" si="39"/>
        <v>262000</v>
      </c>
    </row>
    <row r="1002" spans="1:9" ht="76.5">
      <c r="A1002" s="2" t="s">
        <v>315</v>
      </c>
      <c r="B1002" s="2" t="s">
        <v>316</v>
      </c>
      <c r="C1002" s="5">
        <v>174745</v>
      </c>
      <c r="D1002" s="5">
        <v>14413</v>
      </c>
      <c r="E1002" s="5">
        <f t="shared" si="38"/>
        <v>189158</v>
      </c>
      <c r="F1002" s="9">
        <v>186817</v>
      </c>
      <c r="G1002" s="5">
        <v>17812</v>
      </c>
      <c r="I1002" s="5">
        <f t="shared" si="39"/>
        <v>204629</v>
      </c>
    </row>
    <row r="1003" spans="1:9" ht="25.5">
      <c r="A1003" s="2" t="s">
        <v>317</v>
      </c>
      <c r="B1003" s="2" t="s">
        <v>318</v>
      </c>
      <c r="C1003" s="5">
        <v>126741</v>
      </c>
      <c r="D1003" s="5">
        <v>24973</v>
      </c>
      <c r="E1003" s="5">
        <f t="shared" si="38"/>
        <v>151714</v>
      </c>
      <c r="F1003" s="9">
        <v>133525</v>
      </c>
      <c r="G1003" s="5">
        <v>28656</v>
      </c>
      <c r="I1003" s="5">
        <f t="shared" si="39"/>
        <v>162181</v>
      </c>
    </row>
    <row r="1004" spans="1:9" ht="25.5">
      <c r="A1004" s="2" t="s">
        <v>317</v>
      </c>
      <c r="B1004" s="2" t="s">
        <v>319</v>
      </c>
      <c r="C1004" s="5">
        <v>138363</v>
      </c>
      <c r="D1004" s="5">
        <v>24155</v>
      </c>
      <c r="E1004" s="5">
        <f t="shared" si="38"/>
        <v>162518</v>
      </c>
      <c r="F1004" s="9">
        <v>139423</v>
      </c>
      <c r="G1004" s="5">
        <v>29596</v>
      </c>
      <c r="I1004" s="5">
        <f t="shared" si="39"/>
        <v>169019</v>
      </c>
    </row>
    <row r="1005" spans="1:9" ht="12.75">
      <c r="A1005" s="2" t="s">
        <v>153</v>
      </c>
      <c r="B1005" s="2" t="s">
        <v>128</v>
      </c>
      <c r="C1005" s="5">
        <v>132623</v>
      </c>
      <c r="D1005" s="5">
        <v>32242</v>
      </c>
      <c r="E1005" s="5">
        <f t="shared" si="38"/>
        <v>164865</v>
      </c>
      <c r="F1005" s="9">
        <v>132623</v>
      </c>
      <c r="G1005" s="5">
        <v>32242</v>
      </c>
      <c r="I1005" s="5">
        <f t="shared" si="39"/>
        <v>164865</v>
      </c>
    </row>
    <row r="1006" spans="1:9" ht="25.5">
      <c r="A1006" s="2" t="s">
        <v>154</v>
      </c>
      <c r="B1006" s="2" t="s">
        <v>573</v>
      </c>
      <c r="C1006" s="5">
        <v>95000</v>
      </c>
      <c r="D1006" s="5">
        <v>41900</v>
      </c>
      <c r="E1006" s="5">
        <f t="shared" si="38"/>
        <v>136900</v>
      </c>
      <c r="F1006" s="9">
        <v>95000</v>
      </c>
      <c r="G1006" s="5">
        <v>41900</v>
      </c>
      <c r="I1006" s="5">
        <f t="shared" si="39"/>
        <v>136900</v>
      </c>
    </row>
    <row r="1007" spans="1:9" ht="12.75">
      <c r="A1007" s="2" t="s">
        <v>155</v>
      </c>
      <c r="B1007" s="2" t="s">
        <v>156</v>
      </c>
      <c r="C1007" s="5">
        <v>146165</v>
      </c>
      <c r="D1007" s="5">
        <v>40460</v>
      </c>
      <c r="E1007" s="5">
        <f t="shared" si="38"/>
        <v>186625</v>
      </c>
      <c r="F1007" s="9">
        <v>143975</v>
      </c>
      <c r="G1007" s="5">
        <v>40564</v>
      </c>
      <c r="I1007" s="5">
        <f t="shared" si="39"/>
        <v>184539</v>
      </c>
    </row>
    <row r="1008" spans="1:9" ht="25.5">
      <c r="A1008" s="2" t="s">
        <v>158</v>
      </c>
      <c r="B1008" s="2" t="s">
        <v>160</v>
      </c>
      <c r="C1008" s="5">
        <v>135684</v>
      </c>
      <c r="D1008" s="5">
        <v>26299</v>
      </c>
      <c r="E1008" s="5">
        <f t="shared" si="38"/>
        <v>161983</v>
      </c>
      <c r="F1008" s="9">
        <v>136467</v>
      </c>
      <c r="G1008" s="5">
        <v>26968</v>
      </c>
      <c r="I1008" s="5">
        <f t="shared" si="39"/>
        <v>163435</v>
      </c>
    </row>
    <row r="1009" spans="1:9" ht="25.5">
      <c r="A1009" s="2" t="s">
        <v>158</v>
      </c>
      <c r="B1009" s="2" t="s">
        <v>161</v>
      </c>
      <c r="C1009" s="5">
        <v>140075</v>
      </c>
      <c r="D1009" s="5">
        <v>30284</v>
      </c>
      <c r="E1009" s="5">
        <f t="shared" si="38"/>
        <v>170359</v>
      </c>
      <c r="F1009" s="9">
        <v>139749</v>
      </c>
      <c r="G1009" s="5">
        <v>31044</v>
      </c>
      <c r="I1009" s="5">
        <f t="shared" si="39"/>
        <v>170793</v>
      </c>
    </row>
    <row r="1010" spans="1:9" ht="25.5">
      <c r="A1010" s="2" t="s">
        <v>158</v>
      </c>
      <c r="B1010" s="2" t="s">
        <v>159</v>
      </c>
      <c r="C1010" s="5">
        <v>142999</v>
      </c>
      <c r="D1010" s="5">
        <v>30284</v>
      </c>
      <c r="E1010" s="5">
        <f t="shared" si="38"/>
        <v>173283</v>
      </c>
      <c r="F1010" s="9">
        <v>142148</v>
      </c>
      <c r="G1010" s="5">
        <v>31044</v>
      </c>
      <c r="I1010" s="5">
        <f t="shared" si="39"/>
        <v>173192</v>
      </c>
    </row>
    <row r="1011" spans="1:9" ht="25.5">
      <c r="A1011" s="2" t="s">
        <v>158</v>
      </c>
      <c r="B1011" s="2" t="s">
        <v>162</v>
      </c>
      <c r="C1011" s="5">
        <v>342551</v>
      </c>
      <c r="D1011" s="5">
        <v>92881</v>
      </c>
      <c r="E1011" s="5">
        <f t="shared" si="38"/>
        <v>435432</v>
      </c>
      <c r="F1011" s="9">
        <v>343417</v>
      </c>
      <c r="G1011" s="5">
        <v>95324</v>
      </c>
      <c r="I1011" s="5">
        <f t="shared" si="39"/>
        <v>438741</v>
      </c>
    </row>
    <row r="1012" spans="1:9" ht="38.25">
      <c r="A1012" s="2" t="s">
        <v>163</v>
      </c>
      <c r="B1012" s="2" t="s">
        <v>573</v>
      </c>
      <c r="C1012" s="5">
        <v>157557</v>
      </c>
      <c r="D1012" s="5">
        <v>8281</v>
      </c>
      <c r="E1012" s="5">
        <f t="shared" si="38"/>
        <v>165838</v>
      </c>
      <c r="F1012" s="9">
        <v>160649</v>
      </c>
      <c r="G1012" s="5">
        <v>8407</v>
      </c>
      <c r="I1012" s="5">
        <f t="shared" si="39"/>
        <v>169056</v>
      </c>
    </row>
    <row r="1013" spans="1:9" ht="25.5">
      <c r="A1013" s="2" t="s">
        <v>164</v>
      </c>
      <c r="B1013" s="2" t="s">
        <v>212</v>
      </c>
      <c r="C1013" s="5">
        <v>118262</v>
      </c>
      <c r="D1013" s="5">
        <v>32007</v>
      </c>
      <c r="E1013" s="5">
        <f t="shared" si="38"/>
        <v>150269</v>
      </c>
      <c r="F1013" s="9">
        <v>116416</v>
      </c>
      <c r="G1013" s="5">
        <v>44211</v>
      </c>
      <c r="I1013" s="5">
        <f t="shared" si="39"/>
        <v>160627</v>
      </c>
    </row>
    <row r="1014" spans="1:9" ht="25.5">
      <c r="A1014" s="2" t="s">
        <v>164</v>
      </c>
      <c r="B1014" s="2" t="s">
        <v>212</v>
      </c>
      <c r="C1014" s="5">
        <v>123784</v>
      </c>
      <c r="D1014" s="5">
        <v>33444</v>
      </c>
      <c r="E1014" s="5">
        <f t="shared" si="38"/>
        <v>157228</v>
      </c>
      <c r="F1014" s="9">
        <v>123384</v>
      </c>
      <c r="G1014" s="5">
        <v>37293</v>
      </c>
      <c r="I1014" s="5">
        <f t="shared" si="39"/>
        <v>160677</v>
      </c>
    </row>
    <row r="1015" spans="1:9" ht="25.5">
      <c r="A1015" s="2" t="s">
        <v>167</v>
      </c>
      <c r="B1015" s="2" t="s">
        <v>168</v>
      </c>
      <c r="C1015" s="5">
        <v>152425</v>
      </c>
      <c r="D1015" s="5">
        <v>29902</v>
      </c>
      <c r="E1015" s="5">
        <f t="shared" si="38"/>
        <v>182327</v>
      </c>
      <c r="F1015" s="9">
        <v>154224</v>
      </c>
      <c r="G1015" s="5">
        <v>31450</v>
      </c>
      <c r="I1015" s="5">
        <f t="shared" si="39"/>
        <v>185674</v>
      </c>
    </row>
    <row r="1016" spans="1:9" ht="38.25">
      <c r="A1016" s="2" t="s">
        <v>169</v>
      </c>
      <c r="B1016" s="2" t="s">
        <v>170</v>
      </c>
      <c r="C1016" s="5">
        <v>121596</v>
      </c>
      <c r="D1016" s="5">
        <v>23685</v>
      </c>
      <c r="E1016" s="5">
        <f t="shared" si="38"/>
        <v>145281</v>
      </c>
      <c r="F1016" s="9">
        <v>133900</v>
      </c>
      <c r="G1016" s="5">
        <v>43309</v>
      </c>
      <c r="I1016" s="5">
        <f t="shared" si="39"/>
        <v>177209</v>
      </c>
    </row>
    <row r="1017" spans="1:9" ht="38.25">
      <c r="A1017" s="2" t="s">
        <v>169</v>
      </c>
      <c r="B1017" s="2" t="s">
        <v>171</v>
      </c>
      <c r="C1017" s="5">
        <v>134533</v>
      </c>
      <c r="D1017" s="5">
        <v>75447</v>
      </c>
      <c r="E1017" s="5">
        <f t="shared" si="38"/>
        <v>209980</v>
      </c>
      <c r="F1017" s="9">
        <v>142575</v>
      </c>
      <c r="G1017" s="5">
        <v>59375</v>
      </c>
      <c r="I1017" s="5">
        <f t="shared" si="39"/>
        <v>201950</v>
      </c>
    </row>
    <row r="1018" spans="1:9" ht="38.25">
      <c r="A1018" s="2" t="s">
        <v>169</v>
      </c>
      <c r="B1018" s="2" t="s">
        <v>172</v>
      </c>
      <c r="C1018" s="5">
        <v>27236</v>
      </c>
      <c r="D1018" s="5">
        <v>9998</v>
      </c>
      <c r="E1018" s="5">
        <f aca="true" t="shared" si="40" ref="E1018:E1081">SUM(C1018:D1018)</f>
        <v>37234</v>
      </c>
      <c r="F1018" s="9">
        <v>158204</v>
      </c>
      <c r="G1018" s="5">
        <v>61656</v>
      </c>
      <c r="I1018" s="5">
        <f aca="true" t="shared" si="41" ref="I1018:I1081">SUM(F1018:H1018)</f>
        <v>219860</v>
      </c>
    </row>
    <row r="1019" spans="1:9" ht="12.75">
      <c r="A1019" s="2" t="s">
        <v>325</v>
      </c>
      <c r="B1019" s="2" t="s">
        <v>527</v>
      </c>
      <c r="C1019" s="5">
        <v>140569</v>
      </c>
      <c r="D1019" s="5">
        <v>19923</v>
      </c>
      <c r="E1019" s="5">
        <f t="shared" si="40"/>
        <v>160492</v>
      </c>
      <c r="F1019" s="9">
        <v>183430</v>
      </c>
      <c r="G1019" s="5">
        <v>25416</v>
      </c>
      <c r="I1019" s="5">
        <f t="shared" si="41"/>
        <v>208846</v>
      </c>
    </row>
    <row r="1020" spans="1:9" ht="25.5">
      <c r="A1020" s="2" t="s">
        <v>326</v>
      </c>
      <c r="B1020" s="2" t="s">
        <v>324</v>
      </c>
      <c r="C1020" s="5">
        <v>171420</v>
      </c>
      <c r="D1020" s="5">
        <v>16967</v>
      </c>
      <c r="E1020" s="5">
        <f t="shared" si="40"/>
        <v>188387</v>
      </c>
      <c r="F1020" s="9">
        <v>160096</v>
      </c>
      <c r="G1020" s="5">
        <v>17249</v>
      </c>
      <c r="I1020" s="5">
        <f t="shared" si="41"/>
        <v>177345</v>
      </c>
    </row>
    <row r="1021" spans="1:9" ht="12.75">
      <c r="A1021" s="2" t="s">
        <v>327</v>
      </c>
      <c r="B1021" s="2" t="s">
        <v>413</v>
      </c>
      <c r="C1021" s="5">
        <v>155979</v>
      </c>
      <c r="D1021" s="5">
        <v>127032</v>
      </c>
      <c r="E1021" s="5">
        <f t="shared" si="40"/>
        <v>283011</v>
      </c>
      <c r="F1021" s="9">
        <v>170205</v>
      </c>
      <c r="G1021" s="5">
        <v>112000</v>
      </c>
      <c r="I1021" s="5">
        <f t="shared" si="41"/>
        <v>282205</v>
      </c>
    </row>
    <row r="1022" spans="1:9" ht="38.25">
      <c r="A1022" s="2" t="s">
        <v>328</v>
      </c>
      <c r="B1022" s="2" t="s">
        <v>435</v>
      </c>
      <c r="C1022" s="5">
        <v>135511</v>
      </c>
      <c r="D1022" s="5">
        <v>36330</v>
      </c>
      <c r="E1022" s="5">
        <f t="shared" si="40"/>
        <v>171841</v>
      </c>
      <c r="F1022" s="9">
        <v>139701</v>
      </c>
      <c r="G1022" s="5">
        <v>38700</v>
      </c>
      <c r="I1022" s="5">
        <f t="shared" si="41"/>
        <v>178401</v>
      </c>
    </row>
    <row r="1023" spans="1:9" ht="12.75">
      <c r="A1023" s="2" t="s">
        <v>257</v>
      </c>
      <c r="B1023" s="2" t="s">
        <v>128</v>
      </c>
      <c r="C1023" s="5">
        <v>124644</v>
      </c>
      <c r="D1023" s="5">
        <v>46274</v>
      </c>
      <c r="E1023" s="5">
        <f t="shared" si="40"/>
        <v>170918</v>
      </c>
      <c r="F1023" s="9">
        <v>129446</v>
      </c>
      <c r="G1023" s="5">
        <v>48304</v>
      </c>
      <c r="I1023" s="5">
        <f t="shared" si="41"/>
        <v>177750</v>
      </c>
    </row>
    <row r="1024" spans="1:9" ht="25.5">
      <c r="A1024" s="2" t="s">
        <v>258</v>
      </c>
      <c r="B1024" s="2" t="s">
        <v>562</v>
      </c>
      <c r="C1024" s="5">
        <v>156000</v>
      </c>
      <c r="D1024" s="5">
        <v>64000</v>
      </c>
      <c r="E1024" s="5">
        <f t="shared" si="40"/>
        <v>220000</v>
      </c>
      <c r="F1024" s="9">
        <v>161000</v>
      </c>
      <c r="G1024" s="5">
        <v>99000</v>
      </c>
      <c r="I1024" s="5">
        <f t="shared" si="41"/>
        <v>260000</v>
      </c>
    </row>
    <row r="1025" spans="1:9" ht="25.5">
      <c r="A1025" s="2" t="s">
        <v>260</v>
      </c>
      <c r="B1025" s="2" t="s">
        <v>562</v>
      </c>
      <c r="C1025" s="5">
        <v>137554</v>
      </c>
      <c r="D1025" s="5">
        <v>49673</v>
      </c>
      <c r="E1025" s="5">
        <f t="shared" si="40"/>
        <v>187227</v>
      </c>
      <c r="F1025" s="9">
        <v>154989</v>
      </c>
      <c r="G1025" s="5">
        <v>41540</v>
      </c>
      <c r="I1025" s="5">
        <f t="shared" si="41"/>
        <v>196529</v>
      </c>
    </row>
    <row r="1026" spans="1:9" ht="25.5">
      <c r="A1026" s="2" t="s">
        <v>268</v>
      </c>
      <c r="B1026" s="2" t="s">
        <v>269</v>
      </c>
      <c r="C1026" s="5">
        <v>148535</v>
      </c>
      <c r="D1026" s="5">
        <v>13930</v>
      </c>
      <c r="E1026" s="5">
        <f t="shared" si="40"/>
        <v>162465</v>
      </c>
      <c r="F1026" s="9">
        <v>146788</v>
      </c>
      <c r="G1026" s="5">
        <v>17132</v>
      </c>
      <c r="I1026" s="5">
        <f t="shared" si="41"/>
        <v>163920</v>
      </c>
    </row>
    <row r="1027" spans="1:9" ht="25.5">
      <c r="A1027" s="2" t="s">
        <v>268</v>
      </c>
      <c r="B1027" s="2" t="s">
        <v>337</v>
      </c>
      <c r="C1027" s="5">
        <v>149383</v>
      </c>
      <c r="D1027" s="5">
        <v>13930</v>
      </c>
      <c r="E1027" s="5">
        <f t="shared" si="40"/>
        <v>163313</v>
      </c>
      <c r="F1027" s="9">
        <v>148938</v>
      </c>
      <c r="G1027" s="5">
        <v>17132</v>
      </c>
      <c r="I1027" s="5">
        <f t="shared" si="41"/>
        <v>166070</v>
      </c>
    </row>
    <row r="1028" spans="1:9" ht="25.5">
      <c r="A1028" s="2" t="s">
        <v>268</v>
      </c>
      <c r="B1028" s="2" t="s">
        <v>337</v>
      </c>
      <c r="C1028" s="5">
        <v>156628</v>
      </c>
      <c r="D1028" s="5">
        <v>13930</v>
      </c>
      <c r="E1028" s="5">
        <f t="shared" si="40"/>
        <v>170558</v>
      </c>
      <c r="F1028" s="9">
        <v>152872</v>
      </c>
      <c r="G1028" s="5">
        <v>17132</v>
      </c>
      <c r="I1028" s="5">
        <f t="shared" si="41"/>
        <v>170004</v>
      </c>
    </row>
    <row r="1029" spans="1:9" ht="25.5">
      <c r="A1029" s="2" t="s">
        <v>268</v>
      </c>
      <c r="B1029" s="2" t="s">
        <v>127</v>
      </c>
      <c r="C1029" s="5">
        <v>166683</v>
      </c>
      <c r="D1029" s="5">
        <v>14644</v>
      </c>
      <c r="E1029" s="5">
        <f t="shared" si="40"/>
        <v>181327</v>
      </c>
      <c r="F1029" s="9">
        <v>161031</v>
      </c>
      <c r="G1029" s="5">
        <v>18024</v>
      </c>
      <c r="I1029" s="5">
        <f t="shared" si="41"/>
        <v>179055</v>
      </c>
    </row>
    <row r="1030" spans="1:9" ht="25.5">
      <c r="A1030" s="2" t="s">
        <v>270</v>
      </c>
      <c r="B1030" s="2" t="s">
        <v>54</v>
      </c>
      <c r="C1030" s="5">
        <v>137827</v>
      </c>
      <c r="D1030" s="5">
        <v>19339</v>
      </c>
      <c r="E1030" s="5">
        <f t="shared" si="40"/>
        <v>157166</v>
      </c>
      <c r="F1030" s="9">
        <v>145135</v>
      </c>
      <c r="G1030" s="5">
        <v>21991</v>
      </c>
      <c r="I1030" s="5">
        <f t="shared" si="41"/>
        <v>167126</v>
      </c>
    </row>
    <row r="1031" spans="1:9" ht="25.5">
      <c r="A1031" s="2" t="s">
        <v>270</v>
      </c>
      <c r="B1031" s="2" t="s">
        <v>53</v>
      </c>
      <c r="C1031" s="5">
        <v>138236</v>
      </c>
      <c r="D1031" s="5">
        <v>19180</v>
      </c>
      <c r="E1031" s="5">
        <f t="shared" si="40"/>
        <v>157416</v>
      </c>
      <c r="F1031" s="9">
        <v>147732</v>
      </c>
      <c r="G1031" s="5">
        <v>21811</v>
      </c>
      <c r="I1031" s="5">
        <f t="shared" si="41"/>
        <v>169543</v>
      </c>
    </row>
    <row r="1032" spans="1:9" ht="25.5">
      <c r="A1032" s="2" t="s">
        <v>270</v>
      </c>
      <c r="B1032" s="2" t="s">
        <v>54</v>
      </c>
      <c r="C1032" s="5">
        <v>139474</v>
      </c>
      <c r="D1032" s="5">
        <v>20111</v>
      </c>
      <c r="E1032" s="5">
        <f t="shared" si="40"/>
        <v>159585</v>
      </c>
      <c r="F1032" s="9">
        <v>147775</v>
      </c>
      <c r="G1032" s="5">
        <v>22869</v>
      </c>
      <c r="I1032" s="5">
        <f t="shared" si="41"/>
        <v>170644</v>
      </c>
    </row>
    <row r="1033" spans="1:9" ht="25.5">
      <c r="A1033" s="2" t="s">
        <v>271</v>
      </c>
      <c r="B1033" s="2" t="s">
        <v>272</v>
      </c>
      <c r="C1033" s="5">
        <v>263195</v>
      </c>
      <c r="D1033" s="5">
        <v>0</v>
      </c>
      <c r="E1033" s="5">
        <f t="shared" si="40"/>
        <v>263195</v>
      </c>
      <c r="F1033" s="9">
        <v>329148</v>
      </c>
      <c r="G1033" s="5">
        <v>0</v>
      </c>
      <c r="I1033" s="5">
        <f t="shared" si="41"/>
        <v>329148</v>
      </c>
    </row>
    <row r="1034" spans="1:9" ht="25.5">
      <c r="A1034" s="2" t="s">
        <v>70</v>
      </c>
      <c r="B1034" s="2" t="s">
        <v>71</v>
      </c>
      <c r="C1034" s="5">
        <v>181246</v>
      </c>
      <c r="D1034" s="5">
        <v>24942</v>
      </c>
      <c r="E1034" s="5">
        <f t="shared" si="40"/>
        <v>206188</v>
      </c>
      <c r="F1034" s="9">
        <v>180502</v>
      </c>
      <c r="G1034" s="5">
        <v>28661</v>
      </c>
      <c r="I1034" s="5">
        <f t="shared" si="41"/>
        <v>209163</v>
      </c>
    </row>
    <row r="1035" spans="1:9" ht="12.75">
      <c r="A1035" s="2" t="s">
        <v>72</v>
      </c>
      <c r="B1035" s="2" t="s">
        <v>74</v>
      </c>
      <c r="C1035" s="5">
        <v>34531</v>
      </c>
      <c r="D1035" s="5">
        <v>4614</v>
      </c>
      <c r="E1035" s="5">
        <f t="shared" si="40"/>
        <v>39145</v>
      </c>
      <c r="F1035" s="9">
        <v>166514</v>
      </c>
      <c r="G1035" s="5">
        <v>24043</v>
      </c>
      <c r="I1035" s="5">
        <f t="shared" si="41"/>
        <v>190557</v>
      </c>
    </row>
    <row r="1036" spans="1:9" ht="25.5">
      <c r="A1036" s="2" t="s">
        <v>72</v>
      </c>
      <c r="B1036" s="2" t="s">
        <v>73</v>
      </c>
      <c r="C1036" s="5">
        <v>215605</v>
      </c>
      <c r="D1036" s="5">
        <v>0</v>
      </c>
      <c r="E1036" s="5">
        <f t="shared" si="40"/>
        <v>215605</v>
      </c>
      <c r="F1036" s="9">
        <v>200493</v>
      </c>
      <c r="G1036" s="5">
        <v>0</v>
      </c>
      <c r="I1036" s="5">
        <f t="shared" si="41"/>
        <v>200493</v>
      </c>
    </row>
    <row r="1037" spans="1:9" ht="25.5">
      <c r="A1037" s="2" t="s">
        <v>72</v>
      </c>
      <c r="B1037" s="2" t="s">
        <v>76</v>
      </c>
      <c r="C1037" s="5">
        <v>243198</v>
      </c>
      <c r="D1037" s="5">
        <v>7293</v>
      </c>
      <c r="E1037" s="5">
        <f t="shared" si="40"/>
        <v>250491</v>
      </c>
      <c r="F1037" s="9">
        <v>243758</v>
      </c>
      <c r="G1037" s="5">
        <v>7855</v>
      </c>
      <c r="I1037" s="5">
        <f t="shared" si="41"/>
        <v>251613</v>
      </c>
    </row>
    <row r="1038" spans="1:9" ht="25.5">
      <c r="A1038" s="2" t="s">
        <v>72</v>
      </c>
      <c r="B1038" s="2" t="s">
        <v>75</v>
      </c>
      <c r="C1038" s="5">
        <v>221193</v>
      </c>
      <c r="D1038" s="5">
        <v>51594</v>
      </c>
      <c r="E1038" s="5">
        <f t="shared" si="40"/>
        <v>272787</v>
      </c>
      <c r="F1038" s="9">
        <v>206658</v>
      </c>
      <c r="G1038" s="5">
        <v>60938</v>
      </c>
      <c r="I1038" s="5">
        <f t="shared" si="41"/>
        <v>267596</v>
      </c>
    </row>
    <row r="1039" spans="1:9" ht="25.5">
      <c r="A1039" s="2" t="s">
        <v>72</v>
      </c>
      <c r="B1039" s="2" t="s">
        <v>79</v>
      </c>
      <c r="C1039" s="5">
        <v>156648</v>
      </c>
      <c r="D1039" s="5">
        <v>0</v>
      </c>
      <c r="E1039" s="5">
        <f t="shared" si="40"/>
        <v>156648</v>
      </c>
      <c r="F1039" s="9">
        <v>388565</v>
      </c>
      <c r="G1039" s="5">
        <v>0</v>
      </c>
      <c r="I1039" s="5">
        <f t="shared" si="41"/>
        <v>388565</v>
      </c>
    </row>
    <row r="1040" spans="1:9" ht="25.5">
      <c r="A1040" s="2" t="s">
        <v>72</v>
      </c>
      <c r="B1040" s="2" t="s">
        <v>78</v>
      </c>
      <c r="C1040" s="5">
        <v>366121</v>
      </c>
      <c r="D1040" s="5">
        <v>0</v>
      </c>
      <c r="E1040" s="5">
        <f t="shared" si="40"/>
        <v>366121</v>
      </c>
      <c r="F1040" s="9">
        <v>593342</v>
      </c>
      <c r="G1040" s="5">
        <v>0</v>
      </c>
      <c r="I1040" s="5">
        <f t="shared" si="41"/>
        <v>593342</v>
      </c>
    </row>
    <row r="1041" spans="1:9" ht="25.5">
      <c r="A1041" s="2" t="s">
        <v>72</v>
      </c>
      <c r="B1041" s="2" t="s">
        <v>77</v>
      </c>
      <c r="C1041" s="5">
        <v>0</v>
      </c>
      <c r="D1041" s="5">
        <v>0</v>
      </c>
      <c r="E1041" s="5">
        <f t="shared" si="40"/>
        <v>0</v>
      </c>
      <c r="F1041" s="9">
        <v>900095</v>
      </c>
      <c r="G1041" s="5">
        <v>0</v>
      </c>
      <c r="I1041" s="5">
        <f t="shared" si="41"/>
        <v>900095</v>
      </c>
    </row>
    <row r="1042" spans="1:9" ht="12.75">
      <c r="A1042" s="2" t="s">
        <v>439</v>
      </c>
      <c r="B1042" s="3" t="s">
        <v>522</v>
      </c>
      <c r="C1042" s="5">
        <v>132000</v>
      </c>
      <c r="D1042" s="5">
        <v>23000</v>
      </c>
      <c r="E1042" s="5">
        <f t="shared" si="40"/>
        <v>155000</v>
      </c>
      <c r="F1042" s="9">
        <v>130000</v>
      </c>
      <c r="G1042" s="5">
        <v>28000</v>
      </c>
      <c r="I1042" s="5">
        <f t="shared" si="41"/>
        <v>158000</v>
      </c>
    </row>
    <row r="1043" spans="1:9" ht="12.75">
      <c r="A1043" s="2" t="s">
        <v>439</v>
      </c>
      <c r="B1043" s="3" t="s">
        <v>506</v>
      </c>
      <c r="C1043" s="5">
        <v>135000</v>
      </c>
      <c r="D1043" s="5">
        <v>23000</v>
      </c>
      <c r="E1043" s="5">
        <f t="shared" si="40"/>
        <v>158000</v>
      </c>
      <c r="F1043" s="9">
        <v>134000</v>
      </c>
      <c r="G1043" s="5">
        <v>28000</v>
      </c>
      <c r="I1043" s="5">
        <f t="shared" si="41"/>
        <v>162000</v>
      </c>
    </row>
    <row r="1044" spans="1:9" ht="12.75">
      <c r="A1044" s="2" t="s">
        <v>439</v>
      </c>
      <c r="B1044" s="3" t="s">
        <v>500</v>
      </c>
      <c r="C1044" s="5">
        <v>184000</v>
      </c>
      <c r="D1044" s="5">
        <v>34000</v>
      </c>
      <c r="E1044" s="5">
        <f t="shared" si="40"/>
        <v>218000</v>
      </c>
      <c r="F1044" s="9">
        <v>169000</v>
      </c>
      <c r="G1044" s="5">
        <v>40000</v>
      </c>
      <c r="I1044" s="5">
        <f t="shared" si="41"/>
        <v>209000</v>
      </c>
    </row>
    <row r="1045" spans="1:9" ht="25.5">
      <c r="A1045" s="2" t="s">
        <v>48</v>
      </c>
      <c r="B1045" s="2" t="s">
        <v>374</v>
      </c>
      <c r="C1045" s="7">
        <v>56168</v>
      </c>
      <c r="D1045" s="7">
        <v>6682</v>
      </c>
      <c r="E1045" s="7">
        <f t="shared" si="40"/>
        <v>62850</v>
      </c>
      <c r="F1045" s="11">
        <v>29224</v>
      </c>
      <c r="G1045" s="7">
        <v>3122</v>
      </c>
      <c r="I1045" s="5">
        <f t="shared" si="41"/>
        <v>32346</v>
      </c>
    </row>
    <row r="1046" spans="1:9" ht="25.5">
      <c r="A1046" s="2" t="s">
        <v>48</v>
      </c>
      <c r="B1046" s="2" t="s">
        <v>374</v>
      </c>
      <c r="C1046" s="7">
        <v>131983</v>
      </c>
      <c r="D1046" s="7">
        <v>24529</v>
      </c>
      <c r="E1046" s="7">
        <f t="shared" si="40"/>
        <v>156512</v>
      </c>
      <c r="F1046" s="11">
        <v>38069</v>
      </c>
      <c r="G1046" s="7">
        <v>6893</v>
      </c>
      <c r="I1046" s="5">
        <f t="shared" si="41"/>
        <v>44962</v>
      </c>
    </row>
    <row r="1047" spans="1:9" ht="25.5">
      <c r="A1047" s="2" t="s">
        <v>48</v>
      </c>
      <c r="B1047" s="2" t="s">
        <v>374</v>
      </c>
      <c r="C1047" s="7">
        <v>165556</v>
      </c>
      <c r="D1047" s="7">
        <v>30278</v>
      </c>
      <c r="E1047" s="7">
        <f t="shared" si="40"/>
        <v>195834</v>
      </c>
      <c r="F1047" s="11">
        <v>47384</v>
      </c>
      <c r="G1047" s="7">
        <v>8503</v>
      </c>
      <c r="I1047" s="5">
        <f t="shared" si="41"/>
        <v>55887</v>
      </c>
    </row>
    <row r="1048" spans="1:9" ht="25.5">
      <c r="A1048" s="2" t="s">
        <v>48</v>
      </c>
      <c r="B1048" s="2" t="s">
        <v>374</v>
      </c>
      <c r="C1048" s="7">
        <v>91221</v>
      </c>
      <c r="D1048" s="7">
        <v>16135</v>
      </c>
      <c r="E1048" s="7">
        <f t="shared" si="40"/>
        <v>107356</v>
      </c>
      <c r="F1048" s="11">
        <v>57305</v>
      </c>
      <c r="G1048" s="7">
        <v>8731</v>
      </c>
      <c r="I1048" s="5">
        <f t="shared" si="41"/>
        <v>66036</v>
      </c>
    </row>
    <row r="1049" spans="1:9" ht="25.5">
      <c r="A1049" s="2" t="s">
        <v>48</v>
      </c>
      <c r="B1049" s="2" t="s">
        <v>374</v>
      </c>
      <c r="C1049" s="7">
        <v>125522</v>
      </c>
      <c r="D1049" s="7">
        <v>22650</v>
      </c>
      <c r="E1049" s="7">
        <f t="shared" si="40"/>
        <v>148172</v>
      </c>
      <c r="F1049" s="11">
        <v>79694</v>
      </c>
      <c r="G1049" s="7">
        <v>12956</v>
      </c>
      <c r="I1049" s="5">
        <f t="shared" si="41"/>
        <v>92650</v>
      </c>
    </row>
    <row r="1050" spans="1:9" ht="25.5">
      <c r="A1050" s="2" t="s">
        <v>48</v>
      </c>
      <c r="B1050" s="2" t="s">
        <v>374</v>
      </c>
      <c r="C1050" s="7">
        <v>112605</v>
      </c>
      <c r="D1050" s="7">
        <v>19787</v>
      </c>
      <c r="E1050" s="7">
        <f t="shared" si="40"/>
        <v>132392</v>
      </c>
      <c r="F1050" s="11">
        <v>100801</v>
      </c>
      <c r="G1050" s="7">
        <v>5459</v>
      </c>
      <c r="I1050" s="5">
        <f t="shared" si="41"/>
        <v>106260</v>
      </c>
    </row>
    <row r="1051" spans="1:9" ht="25.5">
      <c r="A1051" s="2" t="s">
        <v>48</v>
      </c>
      <c r="B1051" s="2" t="s">
        <v>374</v>
      </c>
      <c r="C1051" s="7">
        <v>108204</v>
      </c>
      <c r="D1051" s="7">
        <v>20621</v>
      </c>
      <c r="E1051" s="7">
        <f t="shared" si="40"/>
        <v>128825</v>
      </c>
      <c r="F1051" s="11">
        <v>92211</v>
      </c>
      <c r="G1051" s="7">
        <v>18307</v>
      </c>
      <c r="I1051" s="5">
        <f t="shared" si="41"/>
        <v>110518</v>
      </c>
    </row>
    <row r="1052" spans="1:9" ht="25.5">
      <c r="A1052" s="2" t="s">
        <v>48</v>
      </c>
      <c r="B1052" s="2" t="s">
        <v>374</v>
      </c>
      <c r="C1052" s="7">
        <v>128275</v>
      </c>
      <c r="D1052" s="7">
        <v>22887</v>
      </c>
      <c r="E1052" s="7">
        <f t="shared" si="40"/>
        <v>151162</v>
      </c>
      <c r="F1052" s="11">
        <v>98891</v>
      </c>
      <c r="G1052" s="7">
        <v>17140</v>
      </c>
      <c r="I1052" s="5">
        <f t="shared" si="41"/>
        <v>116031</v>
      </c>
    </row>
    <row r="1053" spans="1:9" ht="25.5">
      <c r="A1053" s="2" t="s">
        <v>48</v>
      </c>
      <c r="B1053" s="2" t="s">
        <v>374</v>
      </c>
      <c r="C1053" s="7">
        <v>107254</v>
      </c>
      <c r="D1053" s="7">
        <v>20749</v>
      </c>
      <c r="E1053" s="7">
        <f t="shared" si="40"/>
        <v>128003</v>
      </c>
      <c r="F1053" s="11">
        <v>106344</v>
      </c>
      <c r="G1053" s="7">
        <v>22414</v>
      </c>
      <c r="I1053" s="5">
        <f t="shared" si="41"/>
        <v>128758</v>
      </c>
    </row>
    <row r="1054" spans="1:9" ht="25.5">
      <c r="A1054" s="2" t="s">
        <v>48</v>
      </c>
      <c r="B1054" s="2" t="s">
        <v>374</v>
      </c>
      <c r="C1054" s="7">
        <v>121113</v>
      </c>
      <c r="D1054" s="7">
        <v>20444</v>
      </c>
      <c r="E1054" s="7">
        <f t="shared" si="40"/>
        <v>141557</v>
      </c>
      <c r="F1054" s="11">
        <v>111622</v>
      </c>
      <c r="G1054" s="7">
        <v>20489</v>
      </c>
      <c r="I1054" s="5">
        <f t="shared" si="41"/>
        <v>132111</v>
      </c>
    </row>
    <row r="1055" spans="1:9" ht="25.5">
      <c r="A1055" s="2" t="s">
        <v>48</v>
      </c>
      <c r="B1055" s="2" t="s">
        <v>374</v>
      </c>
      <c r="C1055" s="7">
        <v>113402</v>
      </c>
      <c r="D1055" s="7">
        <v>20621</v>
      </c>
      <c r="E1055" s="7">
        <f t="shared" si="40"/>
        <v>134023</v>
      </c>
      <c r="F1055" s="11">
        <v>113430</v>
      </c>
      <c r="G1055" s="7">
        <v>22270</v>
      </c>
      <c r="I1055" s="5">
        <f t="shared" si="41"/>
        <v>135700</v>
      </c>
    </row>
    <row r="1056" spans="1:9" ht="25.5">
      <c r="A1056" s="2" t="s">
        <v>48</v>
      </c>
      <c r="B1056" s="2" t="s">
        <v>374</v>
      </c>
      <c r="C1056" s="7">
        <v>114210</v>
      </c>
      <c r="D1056" s="7">
        <v>20749</v>
      </c>
      <c r="E1056" s="7">
        <f t="shared" si="40"/>
        <v>134959</v>
      </c>
      <c r="F1056" s="11">
        <v>113331</v>
      </c>
      <c r="G1056" s="7">
        <v>22606</v>
      </c>
      <c r="I1056" s="5">
        <f t="shared" si="41"/>
        <v>135937</v>
      </c>
    </row>
    <row r="1057" spans="1:9" ht="25.5">
      <c r="A1057" s="2" t="s">
        <v>48</v>
      </c>
      <c r="B1057" s="2" t="s">
        <v>374</v>
      </c>
      <c r="C1057" s="7">
        <v>124205</v>
      </c>
      <c r="D1057" s="7">
        <v>22602</v>
      </c>
      <c r="E1057" s="7">
        <f t="shared" si="40"/>
        <v>146807</v>
      </c>
      <c r="F1057" s="11">
        <v>112969</v>
      </c>
      <c r="G1057" s="7">
        <v>26760</v>
      </c>
      <c r="I1057" s="5">
        <f t="shared" si="41"/>
        <v>139729</v>
      </c>
    </row>
    <row r="1058" spans="1:9" ht="25.5">
      <c r="A1058" s="2" t="s">
        <v>48</v>
      </c>
      <c r="B1058" s="2" t="s">
        <v>374</v>
      </c>
      <c r="C1058" s="7">
        <v>162603</v>
      </c>
      <c r="D1058" s="7">
        <v>30318</v>
      </c>
      <c r="E1058" s="7">
        <f t="shared" si="40"/>
        <v>192921</v>
      </c>
      <c r="F1058" s="11">
        <v>115820</v>
      </c>
      <c r="G1058" s="7">
        <v>24407</v>
      </c>
      <c r="I1058" s="5">
        <f t="shared" si="41"/>
        <v>140227</v>
      </c>
    </row>
    <row r="1059" spans="1:9" ht="25.5">
      <c r="A1059" s="2" t="s">
        <v>48</v>
      </c>
      <c r="B1059" s="2" t="s">
        <v>374</v>
      </c>
      <c r="C1059" s="7">
        <v>133147</v>
      </c>
      <c r="D1059" s="7">
        <v>23950</v>
      </c>
      <c r="E1059" s="7">
        <f t="shared" si="40"/>
        <v>157097</v>
      </c>
      <c r="F1059" s="11">
        <v>123177</v>
      </c>
      <c r="G1059" s="7">
        <v>24660</v>
      </c>
      <c r="I1059" s="5">
        <f t="shared" si="41"/>
        <v>147837</v>
      </c>
    </row>
    <row r="1060" spans="1:9" ht="25.5">
      <c r="A1060" s="2" t="s">
        <v>48</v>
      </c>
      <c r="B1060" s="2" t="s">
        <v>374</v>
      </c>
      <c r="C1060" s="7">
        <v>124606</v>
      </c>
      <c r="D1060" s="7">
        <v>23533</v>
      </c>
      <c r="E1060" s="7">
        <f t="shared" si="40"/>
        <v>148139</v>
      </c>
      <c r="F1060" s="11">
        <v>124207</v>
      </c>
      <c r="G1060" s="7">
        <v>26167</v>
      </c>
      <c r="I1060" s="5">
        <f t="shared" si="41"/>
        <v>150374</v>
      </c>
    </row>
    <row r="1061" spans="1:9" ht="25.5">
      <c r="A1061" s="2" t="s">
        <v>48</v>
      </c>
      <c r="B1061" s="2" t="s">
        <v>374</v>
      </c>
      <c r="C1061" s="7">
        <v>122620</v>
      </c>
      <c r="D1061" s="7">
        <v>21130</v>
      </c>
      <c r="E1061" s="7">
        <f t="shared" si="40"/>
        <v>143750</v>
      </c>
      <c r="F1061" s="11">
        <v>125398</v>
      </c>
      <c r="G1061" s="7">
        <v>25114</v>
      </c>
      <c r="I1061" s="5">
        <f t="shared" si="41"/>
        <v>150512</v>
      </c>
    </row>
    <row r="1062" spans="1:9" ht="25.5">
      <c r="A1062" s="2" t="s">
        <v>48</v>
      </c>
      <c r="B1062" s="2" t="s">
        <v>374</v>
      </c>
      <c r="C1062" s="7">
        <v>129357</v>
      </c>
      <c r="D1062" s="7">
        <v>23067</v>
      </c>
      <c r="E1062" s="7">
        <f t="shared" si="40"/>
        <v>152424</v>
      </c>
      <c r="F1062" s="11">
        <v>131054</v>
      </c>
      <c r="G1062" s="7">
        <v>27027</v>
      </c>
      <c r="I1062" s="5">
        <f t="shared" si="41"/>
        <v>158081</v>
      </c>
    </row>
    <row r="1063" spans="1:9" ht="25.5">
      <c r="A1063" s="2" t="s">
        <v>48</v>
      </c>
      <c r="B1063" s="2" t="s">
        <v>374</v>
      </c>
      <c r="C1063" s="7">
        <v>133364</v>
      </c>
      <c r="D1063" s="7">
        <v>22852</v>
      </c>
      <c r="E1063" s="7">
        <f t="shared" si="40"/>
        <v>156216</v>
      </c>
      <c r="F1063" s="11">
        <v>131460</v>
      </c>
      <c r="G1063" s="7">
        <v>26892</v>
      </c>
      <c r="I1063" s="5">
        <f t="shared" si="41"/>
        <v>158352</v>
      </c>
    </row>
    <row r="1064" spans="1:9" ht="25.5">
      <c r="A1064" s="2" t="s">
        <v>48</v>
      </c>
      <c r="B1064" s="2" t="s">
        <v>374</v>
      </c>
      <c r="C1064" s="7">
        <v>127391</v>
      </c>
      <c r="D1064" s="7">
        <v>23091</v>
      </c>
      <c r="E1064" s="7">
        <f t="shared" si="40"/>
        <v>150482</v>
      </c>
      <c r="F1064" s="11">
        <v>132316</v>
      </c>
      <c r="G1064" s="7">
        <v>26054</v>
      </c>
      <c r="I1064" s="5">
        <f t="shared" si="41"/>
        <v>158370</v>
      </c>
    </row>
    <row r="1065" spans="1:9" ht="25.5">
      <c r="A1065" s="2" t="s">
        <v>48</v>
      </c>
      <c r="B1065" s="2" t="s">
        <v>374</v>
      </c>
      <c r="C1065" s="7">
        <v>132626</v>
      </c>
      <c r="D1065" s="7">
        <v>23776</v>
      </c>
      <c r="E1065" s="7">
        <f t="shared" si="40"/>
        <v>156402</v>
      </c>
      <c r="F1065" s="11">
        <v>131031</v>
      </c>
      <c r="G1065" s="7">
        <v>27385</v>
      </c>
      <c r="I1065" s="5">
        <f t="shared" si="41"/>
        <v>158416</v>
      </c>
    </row>
    <row r="1066" spans="1:9" ht="25.5">
      <c r="A1066" s="2" t="s">
        <v>48</v>
      </c>
      <c r="B1066" s="2" t="s">
        <v>374</v>
      </c>
      <c r="C1066" s="7">
        <v>134556</v>
      </c>
      <c r="D1066" s="7">
        <v>22394</v>
      </c>
      <c r="E1066" s="7">
        <f t="shared" si="40"/>
        <v>156950</v>
      </c>
      <c r="F1066" s="11">
        <v>133384</v>
      </c>
      <c r="G1066" s="7">
        <v>25155</v>
      </c>
      <c r="I1066" s="5">
        <f t="shared" si="41"/>
        <v>158539</v>
      </c>
    </row>
    <row r="1067" spans="1:9" ht="25.5">
      <c r="A1067" s="2" t="s">
        <v>48</v>
      </c>
      <c r="B1067" s="2" t="s">
        <v>374</v>
      </c>
      <c r="C1067" s="7">
        <v>63243</v>
      </c>
      <c r="D1067" s="7">
        <v>9631</v>
      </c>
      <c r="E1067" s="7">
        <f t="shared" si="40"/>
        <v>72874</v>
      </c>
      <c r="F1067" s="11">
        <v>132310</v>
      </c>
      <c r="G1067" s="7">
        <v>27006</v>
      </c>
      <c r="I1067" s="5">
        <f t="shared" si="41"/>
        <v>159316</v>
      </c>
    </row>
    <row r="1068" spans="1:9" ht="25.5">
      <c r="A1068" s="2" t="s">
        <v>48</v>
      </c>
      <c r="B1068" s="2" t="s">
        <v>374</v>
      </c>
      <c r="C1068" s="7">
        <v>140958</v>
      </c>
      <c r="D1068" s="7">
        <v>25881</v>
      </c>
      <c r="E1068" s="7">
        <f t="shared" si="40"/>
        <v>166839</v>
      </c>
      <c r="F1068" s="11">
        <v>132658</v>
      </c>
      <c r="G1068" s="7">
        <v>26743</v>
      </c>
      <c r="I1068" s="5">
        <f t="shared" si="41"/>
        <v>159401</v>
      </c>
    </row>
    <row r="1069" spans="1:9" ht="25.5">
      <c r="A1069" s="2" t="s">
        <v>48</v>
      </c>
      <c r="B1069" s="2" t="s">
        <v>374</v>
      </c>
      <c r="C1069" s="7">
        <v>130768</v>
      </c>
      <c r="D1069" s="7">
        <v>24242</v>
      </c>
      <c r="E1069" s="7">
        <f t="shared" si="40"/>
        <v>155010</v>
      </c>
      <c r="F1069" s="11">
        <v>133645</v>
      </c>
      <c r="G1069" s="7">
        <v>26503</v>
      </c>
      <c r="I1069" s="5">
        <f t="shared" si="41"/>
        <v>160148</v>
      </c>
    </row>
    <row r="1070" spans="1:9" ht="25.5">
      <c r="A1070" s="2" t="s">
        <v>48</v>
      </c>
      <c r="B1070" s="2" t="s">
        <v>374</v>
      </c>
      <c r="C1070" s="7">
        <v>134073</v>
      </c>
      <c r="D1070" s="7">
        <v>24782</v>
      </c>
      <c r="E1070" s="7">
        <f t="shared" si="40"/>
        <v>158855</v>
      </c>
      <c r="F1070" s="11">
        <v>132619</v>
      </c>
      <c r="G1070" s="7">
        <v>27837</v>
      </c>
      <c r="I1070" s="5">
        <f t="shared" si="41"/>
        <v>160456</v>
      </c>
    </row>
    <row r="1071" spans="1:9" ht="25.5">
      <c r="A1071" s="2" t="s">
        <v>48</v>
      </c>
      <c r="B1071" s="2" t="s">
        <v>374</v>
      </c>
      <c r="C1071" s="7">
        <v>130087</v>
      </c>
      <c r="D1071" s="7">
        <v>23646</v>
      </c>
      <c r="E1071" s="7">
        <f t="shared" si="40"/>
        <v>153733</v>
      </c>
      <c r="F1071" s="11">
        <v>132862</v>
      </c>
      <c r="G1071" s="7">
        <v>27761</v>
      </c>
      <c r="I1071" s="5">
        <f t="shared" si="41"/>
        <v>160623</v>
      </c>
    </row>
    <row r="1072" spans="1:9" ht="25.5">
      <c r="A1072" s="2" t="s">
        <v>48</v>
      </c>
      <c r="B1072" s="2" t="s">
        <v>374</v>
      </c>
      <c r="C1072" s="7">
        <v>132028</v>
      </c>
      <c r="D1072" s="7">
        <v>23703</v>
      </c>
      <c r="E1072" s="7">
        <f t="shared" si="40"/>
        <v>155731</v>
      </c>
      <c r="F1072" s="11">
        <v>134000</v>
      </c>
      <c r="G1072" s="7">
        <v>26969</v>
      </c>
      <c r="I1072" s="5">
        <f t="shared" si="41"/>
        <v>160969</v>
      </c>
    </row>
    <row r="1073" spans="1:9" ht="25.5">
      <c r="A1073" s="2" t="s">
        <v>48</v>
      </c>
      <c r="B1073" s="2" t="s">
        <v>374</v>
      </c>
      <c r="C1073" s="7">
        <v>132168</v>
      </c>
      <c r="D1073" s="7">
        <v>25718</v>
      </c>
      <c r="E1073" s="7">
        <f t="shared" si="40"/>
        <v>157886</v>
      </c>
      <c r="F1073" s="11">
        <v>132728</v>
      </c>
      <c r="G1073" s="7">
        <v>28533</v>
      </c>
      <c r="I1073" s="5">
        <f t="shared" si="41"/>
        <v>161261</v>
      </c>
    </row>
    <row r="1074" spans="1:9" ht="25.5">
      <c r="A1074" s="2" t="s">
        <v>48</v>
      </c>
      <c r="B1074" s="2" t="s">
        <v>374</v>
      </c>
      <c r="C1074" s="7">
        <v>134184</v>
      </c>
      <c r="D1074" s="7">
        <v>24383</v>
      </c>
      <c r="E1074" s="7">
        <f t="shared" si="40"/>
        <v>158567</v>
      </c>
      <c r="F1074" s="11">
        <v>134259</v>
      </c>
      <c r="G1074" s="7">
        <v>27390</v>
      </c>
      <c r="I1074" s="5">
        <f t="shared" si="41"/>
        <v>161649</v>
      </c>
    </row>
    <row r="1075" spans="1:9" ht="25.5">
      <c r="A1075" s="2" t="s">
        <v>48</v>
      </c>
      <c r="B1075" s="2" t="s">
        <v>374</v>
      </c>
      <c r="C1075" s="7">
        <v>122098</v>
      </c>
      <c r="D1075" s="7">
        <v>22400</v>
      </c>
      <c r="E1075" s="7">
        <f t="shared" si="40"/>
        <v>144498</v>
      </c>
      <c r="F1075" s="11">
        <v>135312</v>
      </c>
      <c r="G1075" s="7">
        <v>27022</v>
      </c>
      <c r="I1075" s="5">
        <f t="shared" si="41"/>
        <v>162334</v>
      </c>
    </row>
    <row r="1076" spans="1:9" ht="25.5">
      <c r="A1076" s="2" t="s">
        <v>48</v>
      </c>
      <c r="B1076" s="2" t="s">
        <v>374</v>
      </c>
      <c r="C1076" s="7">
        <v>133916</v>
      </c>
      <c r="D1076" s="7">
        <v>24206</v>
      </c>
      <c r="E1076" s="7">
        <f t="shared" si="40"/>
        <v>158122</v>
      </c>
      <c r="F1076" s="11">
        <v>136500</v>
      </c>
      <c r="G1076" s="7">
        <v>26135</v>
      </c>
      <c r="I1076" s="5">
        <f t="shared" si="41"/>
        <v>162635</v>
      </c>
    </row>
    <row r="1077" spans="1:9" ht="25.5">
      <c r="A1077" s="2" t="s">
        <v>48</v>
      </c>
      <c r="B1077" s="2" t="s">
        <v>374</v>
      </c>
      <c r="C1077" s="7">
        <v>131524</v>
      </c>
      <c r="D1077" s="7">
        <v>23485</v>
      </c>
      <c r="E1077" s="7">
        <f t="shared" si="40"/>
        <v>155009</v>
      </c>
      <c r="F1077" s="11">
        <v>135982</v>
      </c>
      <c r="G1077" s="7">
        <v>26822</v>
      </c>
      <c r="I1077" s="5">
        <f t="shared" si="41"/>
        <v>162804</v>
      </c>
    </row>
    <row r="1078" spans="1:9" ht="25.5">
      <c r="A1078" s="2" t="s">
        <v>48</v>
      </c>
      <c r="B1078" s="2" t="s">
        <v>374</v>
      </c>
      <c r="C1078" s="7">
        <v>126345</v>
      </c>
      <c r="D1078" s="7">
        <v>22876</v>
      </c>
      <c r="E1078" s="7">
        <f t="shared" si="40"/>
        <v>149221</v>
      </c>
      <c r="F1078" s="11">
        <v>137217</v>
      </c>
      <c r="G1078" s="7">
        <v>25697</v>
      </c>
      <c r="I1078" s="5">
        <f t="shared" si="41"/>
        <v>162914</v>
      </c>
    </row>
    <row r="1079" spans="1:9" ht="25.5">
      <c r="A1079" s="2" t="s">
        <v>48</v>
      </c>
      <c r="B1079" s="2" t="s">
        <v>374</v>
      </c>
      <c r="C1079" s="7">
        <v>135425</v>
      </c>
      <c r="D1079" s="7">
        <v>24782</v>
      </c>
      <c r="E1079" s="7">
        <f t="shared" si="40"/>
        <v>160207</v>
      </c>
      <c r="F1079" s="11">
        <v>135313</v>
      </c>
      <c r="G1079" s="7">
        <v>27837</v>
      </c>
      <c r="I1079" s="5">
        <f t="shared" si="41"/>
        <v>163150</v>
      </c>
    </row>
    <row r="1080" spans="1:9" ht="25.5">
      <c r="A1080" s="2" t="s">
        <v>48</v>
      </c>
      <c r="B1080" s="2" t="s">
        <v>374</v>
      </c>
      <c r="C1080" s="7">
        <v>127501</v>
      </c>
      <c r="D1080" s="7">
        <v>22815</v>
      </c>
      <c r="E1080" s="7">
        <f t="shared" si="40"/>
        <v>150316</v>
      </c>
      <c r="F1080" s="11">
        <v>137516</v>
      </c>
      <c r="G1080" s="7">
        <v>25697</v>
      </c>
      <c r="I1080" s="5">
        <f t="shared" si="41"/>
        <v>163213</v>
      </c>
    </row>
    <row r="1081" spans="1:9" ht="25.5">
      <c r="A1081" s="2" t="s">
        <v>48</v>
      </c>
      <c r="B1081" s="2" t="s">
        <v>374</v>
      </c>
      <c r="C1081" s="7">
        <v>129578</v>
      </c>
      <c r="D1081" s="7">
        <v>23148</v>
      </c>
      <c r="E1081" s="7">
        <f t="shared" si="40"/>
        <v>152726</v>
      </c>
      <c r="F1081" s="11">
        <v>137717</v>
      </c>
      <c r="G1081" s="7">
        <v>25617</v>
      </c>
      <c r="I1081" s="5">
        <f t="shared" si="41"/>
        <v>163334</v>
      </c>
    </row>
    <row r="1082" spans="1:9" ht="25.5">
      <c r="A1082" s="2" t="s">
        <v>48</v>
      </c>
      <c r="B1082" s="2" t="s">
        <v>374</v>
      </c>
      <c r="C1082" s="7">
        <v>132653</v>
      </c>
      <c r="D1082" s="7">
        <v>22052</v>
      </c>
      <c r="E1082" s="7">
        <f aca="true" t="shared" si="42" ref="E1082:E1145">SUM(C1082:D1082)</f>
        <v>154705</v>
      </c>
      <c r="F1082" s="11">
        <v>135554</v>
      </c>
      <c r="G1082" s="7">
        <v>27819</v>
      </c>
      <c r="I1082" s="5">
        <f aca="true" t="shared" si="43" ref="I1082:I1145">SUM(F1082:H1082)</f>
        <v>163373</v>
      </c>
    </row>
    <row r="1083" spans="1:9" ht="25.5">
      <c r="A1083" s="2" t="s">
        <v>48</v>
      </c>
      <c r="B1083" s="2" t="s">
        <v>374</v>
      </c>
      <c r="C1083" s="7">
        <v>132351</v>
      </c>
      <c r="D1083" s="7">
        <v>22847</v>
      </c>
      <c r="E1083" s="7">
        <f t="shared" si="42"/>
        <v>155198</v>
      </c>
      <c r="F1083" s="11">
        <v>136075</v>
      </c>
      <c r="G1083" s="7">
        <v>27724</v>
      </c>
      <c r="I1083" s="5">
        <f t="shared" si="43"/>
        <v>163799</v>
      </c>
    </row>
    <row r="1084" spans="1:9" ht="25.5">
      <c r="A1084" s="2" t="s">
        <v>48</v>
      </c>
      <c r="B1084" s="2" t="s">
        <v>374</v>
      </c>
      <c r="C1084" s="7">
        <v>136204</v>
      </c>
      <c r="D1084" s="7">
        <v>24942</v>
      </c>
      <c r="E1084" s="7">
        <f t="shared" si="42"/>
        <v>161146</v>
      </c>
      <c r="F1084" s="11">
        <v>135908</v>
      </c>
      <c r="G1084" s="7">
        <v>28017</v>
      </c>
      <c r="I1084" s="5">
        <f t="shared" si="43"/>
        <v>163925</v>
      </c>
    </row>
    <row r="1085" spans="1:9" ht="25.5">
      <c r="A1085" s="2" t="s">
        <v>48</v>
      </c>
      <c r="B1085" s="2" t="s">
        <v>374</v>
      </c>
      <c r="C1085" s="7">
        <v>134198</v>
      </c>
      <c r="D1085" s="7">
        <v>24942</v>
      </c>
      <c r="E1085" s="7">
        <f t="shared" si="42"/>
        <v>159140</v>
      </c>
      <c r="F1085" s="11">
        <v>136163</v>
      </c>
      <c r="G1085" s="7">
        <v>28017</v>
      </c>
      <c r="I1085" s="5">
        <f t="shared" si="43"/>
        <v>164180</v>
      </c>
    </row>
    <row r="1086" spans="1:9" ht="25.5">
      <c r="A1086" s="2" t="s">
        <v>48</v>
      </c>
      <c r="B1086" s="2" t="s">
        <v>374</v>
      </c>
      <c r="C1086" s="7">
        <v>134144</v>
      </c>
      <c r="D1086" s="7">
        <v>24517</v>
      </c>
      <c r="E1086" s="7">
        <f t="shared" si="42"/>
        <v>158661</v>
      </c>
      <c r="F1086" s="11">
        <v>136588</v>
      </c>
      <c r="G1086" s="7">
        <v>27636</v>
      </c>
      <c r="I1086" s="5">
        <f t="shared" si="43"/>
        <v>164224</v>
      </c>
    </row>
    <row r="1087" spans="1:9" ht="25.5">
      <c r="A1087" s="2" t="s">
        <v>48</v>
      </c>
      <c r="B1087" s="2" t="s">
        <v>374</v>
      </c>
      <c r="C1087" s="7">
        <v>136981</v>
      </c>
      <c r="D1087" s="7">
        <v>24942</v>
      </c>
      <c r="E1087" s="7">
        <f t="shared" si="42"/>
        <v>161923</v>
      </c>
      <c r="F1087" s="11">
        <v>136492</v>
      </c>
      <c r="G1087" s="7">
        <v>28017</v>
      </c>
      <c r="I1087" s="5">
        <f t="shared" si="43"/>
        <v>164509</v>
      </c>
    </row>
    <row r="1088" spans="1:9" ht="25.5">
      <c r="A1088" s="2" t="s">
        <v>48</v>
      </c>
      <c r="B1088" s="2" t="s">
        <v>374</v>
      </c>
      <c r="C1088" s="7">
        <v>136085</v>
      </c>
      <c r="D1088" s="7">
        <v>24782</v>
      </c>
      <c r="E1088" s="7">
        <f t="shared" si="42"/>
        <v>160867</v>
      </c>
      <c r="F1088" s="11">
        <v>136713</v>
      </c>
      <c r="G1088" s="7">
        <v>27837</v>
      </c>
      <c r="I1088" s="5">
        <f t="shared" si="43"/>
        <v>164550</v>
      </c>
    </row>
    <row r="1089" spans="1:9" ht="25.5">
      <c r="A1089" s="2" t="s">
        <v>48</v>
      </c>
      <c r="B1089" s="2" t="s">
        <v>374</v>
      </c>
      <c r="C1089" s="7">
        <v>135847</v>
      </c>
      <c r="D1089" s="7">
        <v>24782</v>
      </c>
      <c r="E1089" s="7">
        <f t="shared" si="42"/>
        <v>160629</v>
      </c>
      <c r="F1089" s="11">
        <v>136772</v>
      </c>
      <c r="G1089" s="7">
        <v>27837</v>
      </c>
      <c r="I1089" s="5">
        <f t="shared" si="43"/>
        <v>164609</v>
      </c>
    </row>
    <row r="1090" spans="1:9" ht="25.5">
      <c r="A1090" s="2" t="s">
        <v>48</v>
      </c>
      <c r="B1090" s="2" t="s">
        <v>374</v>
      </c>
      <c r="C1090" s="7">
        <v>136817</v>
      </c>
      <c r="D1090" s="7">
        <v>24942</v>
      </c>
      <c r="E1090" s="7">
        <f t="shared" si="42"/>
        <v>161759</v>
      </c>
      <c r="F1090" s="11">
        <v>136784</v>
      </c>
      <c r="G1090" s="7">
        <v>28017</v>
      </c>
      <c r="I1090" s="5">
        <f t="shared" si="43"/>
        <v>164801</v>
      </c>
    </row>
    <row r="1091" spans="1:9" ht="25.5">
      <c r="A1091" s="2" t="s">
        <v>48</v>
      </c>
      <c r="B1091" s="2" t="s">
        <v>374</v>
      </c>
      <c r="C1091" s="7">
        <v>137501</v>
      </c>
      <c r="D1091" s="7">
        <v>24942</v>
      </c>
      <c r="E1091" s="7">
        <f t="shared" si="42"/>
        <v>162443</v>
      </c>
      <c r="F1091" s="11">
        <v>136977</v>
      </c>
      <c r="G1091" s="7">
        <v>28017</v>
      </c>
      <c r="I1091" s="5">
        <f t="shared" si="43"/>
        <v>164994</v>
      </c>
    </row>
    <row r="1092" spans="1:9" ht="25.5">
      <c r="A1092" s="2" t="s">
        <v>48</v>
      </c>
      <c r="B1092" s="2" t="s">
        <v>374</v>
      </c>
      <c r="C1092" s="7">
        <v>126688</v>
      </c>
      <c r="D1092" s="7">
        <v>22815</v>
      </c>
      <c r="E1092" s="7">
        <f t="shared" si="42"/>
        <v>149503</v>
      </c>
      <c r="F1092" s="11">
        <v>139375</v>
      </c>
      <c r="G1092" s="7">
        <v>25697</v>
      </c>
      <c r="I1092" s="5">
        <f t="shared" si="43"/>
        <v>165072</v>
      </c>
    </row>
    <row r="1093" spans="1:9" ht="25.5">
      <c r="A1093" s="2" t="s">
        <v>48</v>
      </c>
      <c r="B1093" s="2" t="s">
        <v>374</v>
      </c>
      <c r="C1093" s="7">
        <v>135246</v>
      </c>
      <c r="D1093" s="7">
        <v>24068</v>
      </c>
      <c r="E1093" s="7">
        <f t="shared" si="42"/>
        <v>159314</v>
      </c>
      <c r="F1093" s="11">
        <v>137614</v>
      </c>
      <c r="G1093" s="7">
        <v>27904</v>
      </c>
      <c r="I1093" s="5">
        <f t="shared" si="43"/>
        <v>165518</v>
      </c>
    </row>
    <row r="1094" spans="1:9" ht="25.5">
      <c r="A1094" s="2" t="s">
        <v>48</v>
      </c>
      <c r="B1094" s="2" t="s">
        <v>374</v>
      </c>
      <c r="C1094" s="7">
        <v>137350</v>
      </c>
      <c r="D1094" s="7">
        <v>25319</v>
      </c>
      <c r="E1094" s="7">
        <f t="shared" si="42"/>
        <v>162669</v>
      </c>
      <c r="F1094" s="11">
        <v>137272</v>
      </c>
      <c r="G1094" s="7">
        <v>28441</v>
      </c>
      <c r="I1094" s="5">
        <f t="shared" si="43"/>
        <v>165713</v>
      </c>
    </row>
    <row r="1095" spans="1:9" ht="25.5">
      <c r="A1095" s="2" t="s">
        <v>48</v>
      </c>
      <c r="B1095" s="2" t="s">
        <v>374</v>
      </c>
      <c r="C1095" s="7">
        <v>138778</v>
      </c>
      <c r="D1095" s="7">
        <v>24934</v>
      </c>
      <c r="E1095" s="7">
        <f t="shared" si="42"/>
        <v>163712</v>
      </c>
      <c r="F1095" s="11">
        <v>137767</v>
      </c>
      <c r="G1095" s="7">
        <v>28017</v>
      </c>
      <c r="I1095" s="5">
        <f t="shared" si="43"/>
        <v>165784</v>
      </c>
    </row>
    <row r="1096" spans="1:9" ht="25.5">
      <c r="A1096" s="2" t="s">
        <v>48</v>
      </c>
      <c r="B1096" s="2" t="s">
        <v>374</v>
      </c>
      <c r="C1096" s="7">
        <v>139350</v>
      </c>
      <c r="D1096" s="7">
        <v>25258</v>
      </c>
      <c r="E1096" s="7">
        <f t="shared" si="42"/>
        <v>164608</v>
      </c>
      <c r="F1096" s="11">
        <v>138440</v>
      </c>
      <c r="G1096" s="7">
        <v>28441</v>
      </c>
      <c r="I1096" s="5">
        <f t="shared" si="43"/>
        <v>166881</v>
      </c>
    </row>
    <row r="1097" spans="1:9" ht="25.5">
      <c r="A1097" s="2" t="s">
        <v>48</v>
      </c>
      <c r="B1097" s="2" t="s">
        <v>374</v>
      </c>
      <c r="C1097" s="7">
        <v>139074</v>
      </c>
      <c r="D1097" s="7">
        <v>25822</v>
      </c>
      <c r="E1097" s="7">
        <f t="shared" si="42"/>
        <v>164896</v>
      </c>
      <c r="F1097" s="11">
        <v>138543</v>
      </c>
      <c r="G1097" s="7">
        <v>29032</v>
      </c>
      <c r="I1097" s="5">
        <f t="shared" si="43"/>
        <v>167575</v>
      </c>
    </row>
    <row r="1098" spans="1:9" ht="25.5">
      <c r="A1098" s="2" t="s">
        <v>48</v>
      </c>
      <c r="B1098" s="2" t="s">
        <v>374</v>
      </c>
      <c r="C1098" s="7">
        <v>135559</v>
      </c>
      <c r="D1098" s="7">
        <v>24805</v>
      </c>
      <c r="E1098" s="7">
        <f t="shared" si="42"/>
        <v>160364</v>
      </c>
      <c r="F1098" s="11">
        <v>138477</v>
      </c>
      <c r="G1098" s="7">
        <v>29148</v>
      </c>
      <c r="I1098" s="5">
        <f t="shared" si="43"/>
        <v>167625</v>
      </c>
    </row>
    <row r="1099" spans="1:9" ht="25.5">
      <c r="A1099" s="2" t="s">
        <v>48</v>
      </c>
      <c r="B1099" s="2" t="s">
        <v>374</v>
      </c>
      <c r="C1099" s="7">
        <v>127914</v>
      </c>
      <c r="D1099" s="7">
        <v>22671</v>
      </c>
      <c r="E1099" s="7">
        <f t="shared" si="42"/>
        <v>150585</v>
      </c>
      <c r="F1099" s="11">
        <v>140709</v>
      </c>
      <c r="G1099" s="7">
        <v>27307</v>
      </c>
      <c r="I1099" s="5">
        <f t="shared" si="43"/>
        <v>168016</v>
      </c>
    </row>
    <row r="1100" spans="1:9" ht="25.5">
      <c r="A1100" s="2" t="s">
        <v>48</v>
      </c>
      <c r="B1100" s="2" t="s">
        <v>374</v>
      </c>
      <c r="C1100" s="7">
        <v>139218</v>
      </c>
      <c r="D1100" s="7">
        <v>25318</v>
      </c>
      <c r="E1100" s="7">
        <f t="shared" si="42"/>
        <v>164536</v>
      </c>
      <c r="F1100" s="11">
        <v>140006</v>
      </c>
      <c r="G1100" s="7">
        <v>28440</v>
      </c>
      <c r="I1100" s="5">
        <f t="shared" si="43"/>
        <v>168446</v>
      </c>
    </row>
    <row r="1101" spans="1:9" ht="25.5">
      <c r="A1101" s="2" t="s">
        <v>48</v>
      </c>
      <c r="B1101" s="2" t="s">
        <v>374</v>
      </c>
      <c r="C1101" s="7">
        <v>135090</v>
      </c>
      <c r="D1101" s="7">
        <v>23070</v>
      </c>
      <c r="E1101" s="7">
        <f t="shared" si="42"/>
        <v>158160</v>
      </c>
      <c r="F1101" s="11">
        <v>140769</v>
      </c>
      <c r="G1101" s="7">
        <v>28097</v>
      </c>
      <c r="I1101" s="5">
        <f t="shared" si="43"/>
        <v>168866</v>
      </c>
    </row>
    <row r="1102" spans="1:9" ht="25.5">
      <c r="A1102" s="2" t="s">
        <v>48</v>
      </c>
      <c r="B1102" s="2" t="s">
        <v>374</v>
      </c>
      <c r="C1102" s="7">
        <v>134450</v>
      </c>
      <c r="D1102" s="7">
        <v>24802</v>
      </c>
      <c r="E1102" s="7">
        <f t="shared" si="42"/>
        <v>159252</v>
      </c>
      <c r="F1102" s="11">
        <v>140574</v>
      </c>
      <c r="G1102" s="7">
        <v>28421</v>
      </c>
      <c r="I1102" s="5">
        <f t="shared" si="43"/>
        <v>168995</v>
      </c>
    </row>
    <row r="1103" spans="1:9" ht="25.5">
      <c r="A1103" s="2" t="s">
        <v>48</v>
      </c>
      <c r="B1103" s="2" t="s">
        <v>374</v>
      </c>
      <c r="C1103" s="7">
        <v>139861</v>
      </c>
      <c r="D1103" s="7">
        <v>25951</v>
      </c>
      <c r="E1103" s="7">
        <f t="shared" si="42"/>
        <v>165812</v>
      </c>
      <c r="F1103" s="11">
        <v>140266</v>
      </c>
      <c r="G1103" s="7">
        <v>29151</v>
      </c>
      <c r="I1103" s="5">
        <f t="shared" si="43"/>
        <v>169417</v>
      </c>
    </row>
    <row r="1104" spans="1:9" ht="25.5">
      <c r="A1104" s="2" t="s">
        <v>48</v>
      </c>
      <c r="B1104" s="2" t="s">
        <v>374</v>
      </c>
      <c r="C1104" s="7">
        <v>0</v>
      </c>
      <c r="D1104" s="7">
        <v>0</v>
      </c>
      <c r="E1104" s="7">
        <f t="shared" si="42"/>
        <v>0</v>
      </c>
      <c r="F1104" s="11">
        <v>145317</v>
      </c>
      <c r="G1104" s="7">
        <v>24688</v>
      </c>
      <c r="I1104" s="5">
        <f t="shared" si="43"/>
        <v>170005</v>
      </c>
    </row>
    <row r="1105" spans="1:9" ht="25.5">
      <c r="A1105" s="2" t="s">
        <v>48</v>
      </c>
      <c r="B1105" s="2" t="s">
        <v>374</v>
      </c>
      <c r="C1105" s="7">
        <v>137369</v>
      </c>
      <c r="D1105" s="7">
        <v>24789</v>
      </c>
      <c r="E1105" s="7">
        <f t="shared" si="42"/>
        <v>162158</v>
      </c>
      <c r="F1105" s="11">
        <v>141428</v>
      </c>
      <c r="G1105" s="7">
        <v>29031</v>
      </c>
      <c r="I1105" s="5">
        <f t="shared" si="43"/>
        <v>170459</v>
      </c>
    </row>
    <row r="1106" spans="1:9" ht="25.5">
      <c r="A1106" s="2" t="s">
        <v>48</v>
      </c>
      <c r="B1106" s="2" t="s">
        <v>374</v>
      </c>
      <c r="C1106" s="7">
        <v>141383</v>
      </c>
      <c r="D1106" s="7">
        <v>25717</v>
      </c>
      <c r="E1106" s="7">
        <f t="shared" si="42"/>
        <v>167100</v>
      </c>
      <c r="F1106" s="11">
        <v>142913</v>
      </c>
      <c r="G1106" s="7">
        <v>28533</v>
      </c>
      <c r="I1106" s="5">
        <f t="shared" si="43"/>
        <v>171446</v>
      </c>
    </row>
    <row r="1107" spans="1:9" ht="25.5">
      <c r="A1107" s="2" t="s">
        <v>48</v>
      </c>
      <c r="B1107" s="2" t="s">
        <v>374</v>
      </c>
      <c r="C1107" s="7">
        <v>126661</v>
      </c>
      <c r="D1107" s="7">
        <v>22716</v>
      </c>
      <c r="E1107" s="7">
        <f t="shared" si="42"/>
        <v>149377</v>
      </c>
      <c r="F1107" s="11">
        <v>147118</v>
      </c>
      <c r="G1107" s="7">
        <v>25517</v>
      </c>
      <c r="I1107" s="5">
        <f t="shared" si="43"/>
        <v>172635</v>
      </c>
    </row>
    <row r="1108" spans="1:9" ht="25.5">
      <c r="A1108" s="2" t="s">
        <v>48</v>
      </c>
      <c r="B1108" s="2" t="s">
        <v>374</v>
      </c>
      <c r="C1108" s="7">
        <v>124658</v>
      </c>
      <c r="D1108" s="7">
        <v>22782</v>
      </c>
      <c r="E1108" s="7">
        <f t="shared" si="42"/>
        <v>147440</v>
      </c>
      <c r="F1108" s="11">
        <v>147161</v>
      </c>
      <c r="G1108" s="7">
        <v>25697</v>
      </c>
      <c r="I1108" s="5">
        <f t="shared" si="43"/>
        <v>172858</v>
      </c>
    </row>
    <row r="1109" spans="1:9" ht="25.5">
      <c r="A1109" s="2" t="s">
        <v>48</v>
      </c>
      <c r="B1109" s="2" t="s">
        <v>374</v>
      </c>
      <c r="C1109" s="7">
        <v>144531</v>
      </c>
      <c r="D1109" s="7">
        <v>26826</v>
      </c>
      <c r="E1109" s="7">
        <f t="shared" si="42"/>
        <v>171357</v>
      </c>
      <c r="F1109" s="11">
        <v>143611</v>
      </c>
      <c r="G1109" s="7">
        <v>30135</v>
      </c>
      <c r="I1109" s="5">
        <f t="shared" si="43"/>
        <v>173746</v>
      </c>
    </row>
    <row r="1110" spans="1:9" ht="25.5">
      <c r="A1110" s="2" t="s">
        <v>48</v>
      </c>
      <c r="B1110" s="2" t="s">
        <v>374</v>
      </c>
      <c r="C1110" s="7">
        <v>141249</v>
      </c>
      <c r="D1110" s="7">
        <v>25604</v>
      </c>
      <c r="E1110" s="7">
        <f t="shared" si="42"/>
        <v>166853</v>
      </c>
      <c r="F1110" s="11">
        <v>144946</v>
      </c>
      <c r="G1110" s="7">
        <v>29037</v>
      </c>
      <c r="I1110" s="5">
        <f t="shared" si="43"/>
        <v>173983</v>
      </c>
    </row>
    <row r="1111" spans="1:9" ht="25.5">
      <c r="A1111" s="2" t="s">
        <v>48</v>
      </c>
      <c r="B1111" s="2" t="s">
        <v>374</v>
      </c>
      <c r="C1111" s="7">
        <v>143213</v>
      </c>
      <c r="D1111" s="7">
        <v>26383</v>
      </c>
      <c r="E1111" s="7">
        <f t="shared" si="42"/>
        <v>169596</v>
      </c>
      <c r="F1111" s="11">
        <v>144364</v>
      </c>
      <c r="G1111" s="7">
        <v>29637</v>
      </c>
      <c r="I1111" s="5">
        <f t="shared" si="43"/>
        <v>174001</v>
      </c>
    </row>
    <row r="1112" spans="1:9" ht="25.5">
      <c r="A1112" s="2" t="s">
        <v>48</v>
      </c>
      <c r="B1112" s="2" t="s">
        <v>374</v>
      </c>
      <c r="C1112" s="7">
        <v>126465</v>
      </c>
      <c r="D1112" s="7">
        <v>23015</v>
      </c>
      <c r="E1112" s="7">
        <f t="shared" si="42"/>
        <v>149480</v>
      </c>
      <c r="F1112" s="11">
        <v>148084</v>
      </c>
      <c r="G1112" s="7">
        <v>25922</v>
      </c>
      <c r="I1112" s="5">
        <f t="shared" si="43"/>
        <v>174006</v>
      </c>
    </row>
    <row r="1113" spans="1:9" ht="12.75">
      <c r="A1113" s="2" t="s">
        <v>48</v>
      </c>
      <c r="B1113" s="2" t="s">
        <v>112</v>
      </c>
      <c r="C1113" s="7">
        <v>12004</v>
      </c>
      <c r="D1113" s="7">
        <v>1784</v>
      </c>
      <c r="E1113" s="7">
        <f t="shared" si="42"/>
        <v>13788</v>
      </c>
      <c r="F1113" s="11">
        <v>144821</v>
      </c>
      <c r="G1113" s="7">
        <v>29407</v>
      </c>
      <c r="I1113" s="5">
        <f t="shared" si="43"/>
        <v>174228</v>
      </c>
    </row>
    <row r="1114" spans="1:9" ht="25.5">
      <c r="A1114" s="2" t="s">
        <v>48</v>
      </c>
      <c r="B1114" s="2" t="s">
        <v>374</v>
      </c>
      <c r="C1114" s="7">
        <v>143462</v>
      </c>
      <c r="D1114" s="7">
        <v>25881</v>
      </c>
      <c r="E1114" s="7">
        <f t="shared" si="42"/>
        <v>169343</v>
      </c>
      <c r="F1114" s="11">
        <v>145727</v>
      </c>
      <c r="G1114" s="7">
        <v>29387</v>
      </c>
      <c r="I1114" s="5">
        <f t="shared" si="43"/>
        <v>175114</v>
      </c>
    </row>
    <row r="1115" spans="1:9" ht="25.5">
      <c r="A1115" s="2" t="s">
        <v>48</v>
      </c>
      <c r="B1115" s="2" t="s">
        <v>374</v>
      </c>
      <c r="C1115" s="7">
        <v>126813</v>
      </c>
      <c r="D1115" s="7">
        <v>22815</v>
      </c>
      <c r="E1115" s="7">
        <f t="shared" si="42"/>
        <v>149628</v>
      </c>
      <c r="F1115" s="11">
        <v>149495</v>
      </c>
      <c r="G1115" s="7">
        <v>25697</v>
      </c>
      <c r="I1115" s="5">
        <f t="shared" si="43"/>
        <v>175192</v>
      </c>
    </row>
    <row r="1116" spans="1:9" ht="25.5">
      <c r="A1116" s="2" t="s">
        <v>48</v>
      </c>
      <c r="B1116" s="2" t="s">
        <v>374</v>
      </c>
      <c r="C1116" s="7">
        <v>143258</v>
      </c>
      <c r="D1116" s="7">
        <v>25715</v>
      </c>
      <c r="E1116" s="7">
        <f t="shared" si="42"/>
        <v>168973</v>
      </c>
      <c r="F1116" s="11">
        <v>145822</v>
      </c>
      <c r="G1116" s="7">
        <v>29556</v>
      </c>
      <c r="I1116" s="5">
        <f t="shared" si="43"/>
        <v>175378</v>
      </c>
    </row>
    <row r="1117" spans="1:9" ht="25.5">
      <c r="A1117" s="2" t="s">
        <v>48</v>
      </c>
      <c r="B1117" s="2" t="s">
        <v>374</v>
      </c>
      <c r="C1117" s="7">
        <v>142972</v>
      </c>
      <c r="D1117" s="7">
        <v>25319</v>
      </c>
      <c r="E1117" s="7">
        <f t="shared" si="42"/>
        <v>168291</v>
      </c>
      <c r="F1117" s="11">
        <v>145897</v>
      </c>
      <c r="G1117" s="7">
        <v>29634</v>
      </c>
      <c r="I1117" s="5">
        <f t="shared" si="43"/>
        <v>175531</v>
      </c>
    </row>
    <row r="1118" spans="1:9" ht="25.5">
      <c r="A1118" s="2" t="s">
        <v>48</v>
      </c>
      <c r="B1118" s="2" t="s">
        <v>374</v>
      </c>
      <c r="C1118" s="7">
        <v>145660</v>
      </c>
      <c r="D1118" s="7">
        <v>24098</v>
      </c>
      <c r="E1118" s="7">
        <f t="shared" si="42"/>
        <v>169758</v>
      </c>
      <c r="F1118" s="11">
        <v>148345</v>
      </c>
      <c r="G1118" s="7">
        <v>27307</v>
      </c>
      <c r="I1118" s="5">
        <f t="shared" si="43"/>
        <v>175652</v>
      </c>
    </row>
    <row r="1119" spans="1:9" ht="25.5">
      <c r="A1119" s="2" t="s">
        <v>48</v>
      </c>
      <c r="B1119" s="2" t="s">
        <v>374</v>
      </c>
      <c r="C1119" s="7">
        <v>144326</v>
      </c>
      <c r="D1119" s="7">
        <v>26350</v>
      </c>
      <c r="E1119" s="7">
        <f t="shared" si="42"/>
        <v>170676</v>
      </c>
      <c r="F1119" s="11">
        <v>146283</v>
      </c>
      <c r="G1119" s="7">
        <v>30293</v>
      </c>
      <c r="I1119" s="5">
        <f t="shared" si="43"/>
        <v>176576</v>
      </c>
    </row>
    <row r="1120" spans="1:9" ht="25.5">
      <c r="A1120" s="2" t="s">
        <v>48</v>
      </c>
      <c r="B1120" s="2" t="s">
        <v>374</v>
      </c>
      <c r="C1120" s="7">
        <v>137025</v>
      </c>
      <c r="D1120" s="7">
        <v>23663</v>
      </c>
      <c r="E1120" s="7">
        <f t="shared" si="42"/>
        <v>160688</v>
      </c>
      <c r="F1120" s="11">
        <v>154214</v>
      </c>
      <c r="G1120" s="7">
        <v>28930</v>
      </c>
      <c r="I1120" s="5">
        <f t="shared" si="43"/>
        <v>183144</v>
      </c>
    </row>
    <row r="1121" spans="1:9" ht="25.5">
      <c r="A1121" s="2" t="s">
        <v>48</v>
      </c>
      <c r="B1121" s="2" t="s">
        <v>374</v>
      </c>
      <c r="C1121" s="7">
        <v>132720</v>
      </c>
      <c r="D1121" s="7">
        <v>24239</v>
      </c>
      <c r="E1121" s="7">
        <f t="shared" si="42"/>
        <v>156959</v>
      </c>
      <c r="F1121" s="11">
        <v>159249</v>
      </c>
      <c r="G1121" s="7">
        <v>26665</v>
      </c>
      <c r="I1121" s="5">
        <f t="shared" si="43"/>
        <v>185914</v>
      </c>
    </row>
    <row r="1122" spans="1:9" ht="25.5">
      <c r="A1122" s="2" t="s">
        <v>48</v>
      </c>
      <c r="B1122" s="2" t="s">
        <v>374</v>
      </c>
      <c r="C1122" s="7">
        <v>142445</v>
      </c>
      <c r="D1122" s="7">
        <v>25604</v>
      </c>
      <c r="E1122" s="7">
        <f t="shared" si="42"/>
        <v>168049</v>
      </c>
      <c r="F1122" s="11">
        <v>157542</v>
      </c>
      <c r="G1122" s="7">
        <v>28828</v>
      </c>
      <c r="I1122" s="5">
        <f t="shared" si="43"/>
        <v>186370</v>
      </c>
    </row>
    <row r="1123" spans="1:9" ht="25.5">
      <c r="A1123" s="2" t="s">
        <v>48</v>
      </c>
      <c r="B1123" s="2" t="s">
        <v>374</v>
      </c>
      <c r="C1123" s="7">
        <v>152537</v>
      </c>
      <c r="D1123" s="7">
        <v>27149</v>
      </c>
      <c r="E1123" s="7">
        <f t="shared" si="42"/>
        <v>179686</v>
      </c>
      <c r="F1123" s="11">
        <v>156303</v>
      </c>
      <c r="G1123" s="7">
        <v>30739</v>
      </c>
      <c r="I1123" s="5">
        <f t="shared" si="43"/>
        <v>187042</v>
      </c>
    </row>
    <row r="1124" spans="1:9" ht="25.5">
      <c r="A1124" s="2" t="s">
        <v>48</v>
      </c>
      <c r="B1124" s="2" t="s">
        <v>374</v>
      </c>
      <c r="C1124" s="7">
        <v>155035</v>
      </c>
      <c r="D1124" s="7">
        <v>28816</v>
      </c>
      <c r="E1124" s="7">
        <f t="shared" si="42"/>
        <v>183851</v>
      </c>
      <c r="F1124" s="11">
        <v>155372</v>
      </c>
      <c r="G1124" s="7">
        <v>32370</v>
      </c>
      <c r="I1124" s="5">
        <f t="shared" si="43"/>
        <v>187742</v>
      </c>
    </row>
    <row r="1125" spans="1:9" ht="25.5">
      <c r="A1125" s="2" t="s">
        <v>48</v>
      </c>
      <c r="B1125" s="2" t="s">
        <v>374</v>
      </c>
      <c r="C1125" s="7">
        <v>153120</v>
      </c>
      <c r="D1125" s="7">
        <v>27789</v>
      </c>
      <c r="E1125" s="7">
        <f t="shared" si="42"/>
        <v>180909</v>
      </c>
      <c r="F1125" s="11">
        <v>157760</v>
      </c>
      <c r="G1125" s="7">
        <v>30622</v>
      </c>
      <c r="I1125" s="5">
        <f t="shared" si="43"/>
        <v>188382</v>
      </c>
    </row>
    <row r="1126" spans="1:9" ht="25.5">
      <c r="A1126" s="2" t="s">
        <v>48</v>
      </c>
      <c r="B1126" s="2" t="s">
        <v>374</v>
      </c>
      <c r="C1126" s="7">
        <v>153599</v>
      </c>
      <c r="D1126" s="7">
        <v>28333</v>
      </c>
      <c r="E1126" s="7">
        <f t="shared" si="42"/>
        <v>181932</v>
      </c>
      <c r="F1126" s="11">
        <v>156805</v>
      </c>
      <c r="G1126" s="7">
        <v>32440</v>
      </c>
      <c r="I1126" s="5">
        <f t="shared" si="43"/>
        <v>189245</v>
      </c>
    </row>
    <row r="1127" spans="1:9" ht="25.5">
      <c r="A1127" s="2" t="s">
        <v>48</v>
      </c>
      <c r="B1127" s="2" t="s">
        <v>374</v>
      </c>
      <c r="C1127" s="7">
        <v>159792</v>
      </c>
      <c r="D1127" s="7">
        <v>30070</v>
      </c>
      <c r="E1127" s="7">
        <f t="shared" si="42"/>
        <v>189862</v>
      </c>
      <c r="F1127" s="11">
        <v>157902</v>
      </c>
      <c r="G1127" s="7">
        <v>33779</v>
      </c>
      <c r="I1127" s="5">
        <f t="shared" si="43"/>
        <v>191681</v>
      </c>
    </row>
    <row r="1128" spans="1:9" ht="25.5">
      <c r="A1128" s="2" t="s">
        <v>48</v>
      </c>
      <c r="B1128" s="2" t="s">
        <v>374</v>
      </c>
      <c r="C1128" s="7">
        <v>154759</v>
      </c>
      <c r="D1128" s="7">
        <v>28016</v>
      </c>
      <c r="E1128" s="7">
        <f t="shared" si="42"/>
        <v>182775</v>
      </c>
      <c r="F1128" s="11">
        <v>163583</v>
      </c>
      <c r="G1128" s="7">
        <v>33336</v>
      </c>
      <c r="I1128" s="5">
        <f t="shared" si="43"/>
        <v>196919</v>
      </c>
    </row>
    <row r="1129" spans="1:9" ht="25.5">
      <c r="A1129" s="2" t="s">
        <v>48</v>
      </c>
      <c r="B1129" s="2" t="s">
        <v>374</v>
      </c>
      <c r="C1129" s="7">
        <v>150926</v>
      </c>
      <c r="D1129" s="7">
        <v>27744</v>
      </c>
      <c r="E1129" s="7">
        <f t="shared" si="42"/>
        <v>178670</v>
      </c>
      <c r="F1129" s="11">
        <v>167415</v>
      </c>
      <c r="G1129" s="7">
        <v>30604</v>
      </c>
      <c r="I1129" s="5">
        <f t="shared" si="43"/>
        <v>198019</v>
      </c>
    </row>
    <row r="1130" spans="1:9" ht="25.5">
      <c r="A1130" s="2" t="s">
        <v>48</v>
      </c>
      <c r="B1130" s="2" t="s">
        <v>374</v>
      </c>
      <c r="C1130" s="7">
        <v>147217</v>
      </c>
      <c r="D1130" s="7">
        <v>24543</v>
      </c>
      <c r="E1130" s="7">
        <f t="shared" si="42"/>
        <v>171760</v>
      </c>
      <c r="F1130" s="11">
        <v>170615</v>
      </c>
      <c r="G1130" s="7">
        <v>27570</v>
      </c>
      <c r="I1130" s="5">
        <f t="shared" si="43"/>
        <v>198185</v>
      </c>
    </row>
    <row r="1131" spans="1:9" ht="25.5">
      <c r="A1131" s="2" t="s">
        <v>48</v>
      </c>
      <c r="B1131" s="2" t="s">
        <v>374</v>
      </c>
      <c r="C1131" s="7">
        <v>164103</v>
      </c>
      <c r="D1131" s="7">
        <v>27789</v>
      </c>
      <c r="E1131" s="7">
        <f t="shared" si="42"/>
        <v>191892</v>
      </c>
      <c r="F1131" s="11">
        <v>166605</v>
      </c>
      <c r="G1131" s="7">
        <v>33582</v>
      </c>
      <c r="I1131" s="5">
        <f t="shared" si="43"/>
        <v>200187</v>
      </c>
    </row>
    <row r="1132" spans="1:9" ht="25.5">
      <c r="A1132" s="2" t="s">
        <v>48</v>
      </c>
      <c r="B1132" s="2" t="s">
        <v>374</v>
      </c>
      <c r="C1132" s="7">
        <v>161747</v>
      </c>
      <c r="D1132" s="7">
        <v>30055</v>
      </c>
      <c r="E1132" s="7">
        <f t="shared" si="42"/>
        <v>191802</v>
      </c>
      <c r="F1132" s="11">
        <v>170253</v>
      </c>
      <c r="G1132" s="7">
        <v>35451</v>
      </c>
      <c r="I1132" s="5">
        <f t="shared" si="43"/>
        <v>205704</v>
      </c>
    </row>
    <row r="1133" spans="1:9" ht="25.5">
      <c r="A1133" s="2" t="s">
        <v>48</v>
      </c>
      <c r="B1133" s="2" t="s">
        <v>374</v>
      </c>
      <c r="C1133" s="7">
        <v>194307</v>
      </c>
      <c r="D1133" s="7">
        <v>28875</v>
      </c>
      <c r="E1133" s="7">
        <f t="shared" si="42"/>
        <v>223182</v>
      </c>
      <c r="F1133" s="11">
        <v>170101</v>
      </c>
      <c r="G1133" s="7">
        <v>37868</v>
      </c>
      <c r="I1133" s="5">
        <f t="shared" si="43"/>
        <v>207969</v>
      </c>
    </row>
    <row r="1134" spans="1:9" ht="25.5">
      <c r="A1134" s="2" t="s">
        <v>48</v>
      </c>
      <c r="B1134" s="2" t="s">
        <v>374</v>
      </c>
      <c r="C1134" s="7">
        <v>160786</v>
      </c>
      <c r="D1134" s="7">
        <v>29250</v>
      </c>
      <c r="E1134" s="7">
        <f t="shared" si="42"/>
        <v>190036</v>
      </c>
      <c r="F1134" s="11">
        <v>173753</v>
      </c>
      <c r="G1134" s="7">
        <v>36061</v>
      </c>
      <c r="I1134" s="5">
        <f t="shared" si="43"/>
        <v>209814</v>
      </c>
    </row>
    <row r="1135" spans="1:9" ht="12.75">
      <c r="A1135" s="2" t="s">
        <v>48</v>
      </c>
      <c r="B1135" s="2" t="s">
        <v>112</v>
      </c>
      <c r="C1135" s="7">
        <v>178576</v>
      </c>
      <c r="D1135" s="7">
        <v>32530</v>
      </c>
      <c r="E1135" s="7">
        <f t="shared" si="42"/>
        <v>211106</v>
      </c>
      <c r="F1135" s="11">
        <v>187372</v>
      </c>
      <c r="G1135" s="7">
        <v>36544</v>
      </c>
      <c r="I1135" s="5">
        <f t="shared" si="43"/>
        <v>223916</v>
      </c>
    </row>
    <row r="1136" spans="1:9" ht="12.75">
      <c r="A1136" s="2" t="s">
        <v>48</v>
      </c>
      <c r="B1136" s="2" t="s">
        <v>112</v>
      </c>
      <c r="C1136" s="7">
        <v>187362</v>
      </c>
      <c r="D1136" s="7">
        <v>34277</v>
      </c>
      <c r="E1136" s="7">
        <f t="shared" si="42"/>
        <v>221639</v>
      </c>
      <c r="F1136" s="11">
        <v>189245</v>
      </c>
      <c r="G1136" s="7">
        <v>38507</v>
      </c>
      <c r="I1136" s="5">
        <f t="shared" si="43"/>
        <v>227752</v>
      </c>
    </row>
    <row r="1137" spans="1:9" ht="25.5">
      <c r="A1137" s="2" t="s">
        <v>48</v>
      </c>
      <c r="B1137" s="2" t="s">
        <v>374</v>
      </c>
      <c r="C1137" s="7">
        <v>194767</v>
      </c>
      <c r="D1137" s="7">
        <v>36533</v>
      </c>
      <c r="E1137" s="7">
        <f t="shared" si="42"/>
        <v>231300</v>
      </c>
      <c r="F1137" s="11">
        <v>193955</v>
      </c>
      <c r="G1137" s="7">
        <v>41037</v>
      </c>
      <c r="I1137" s="5">
        <f t="shared" si="43"/>
        <v>234992</v>
      </c>
    </row>
    <row r="1138" spans="1:9" ht="12.75">
      <c r="A1138" s="2" t="s">
        <v>48</v>
      </c>
      <c r="B1138" s="2" t="s">
        <v>112</v>
      </c>
      <c r="C1138" s="7">
        <v>197331</v>
      </c>
      <c r="D1138" s="7">
        <v>36036</v>
      </c>
      <c r="E1138" s="7">
        <f t="shared" si="42"/>
        <v>233367</v>
      </c>
      <c r="F1138" s="11">
        <v>205419</v>
      </c>
      <c r="G1138" s="7">
        <v>40483</v>
      </c>
      <c r="I1138" s="5">
        <f t="shared" si="43"/>
        <v>245902</v>
      </c>
    </row>
    <row r="1139" spans="1:9" ht="12.75">
      <c r="A1139" s="2" t="s">
        <v>47</v>
      </c>
      <c r="B1139" s="2" t="s">
        <v>375</v>
      </c>
      <c r="C1139" s="5">
        <v>183177</v>
      </c>
      <c r="D1139" s="5">
        <v>8100.99</v>
      </c>
      <c r="E1139" s="5">
        <f t="shared" si="42"/>
        <v>191277.99</v>
      </c>
      <c r="F1139" s="9">
        <v>21727</v>
      </c>
      <c r="G1139" s="5">
        <v>3033.53</v>
      </c>
      <c r="I1139" s="5">
        <f t="shared" si="43"/>
        <v>24760.53</v>
      </c>
    </row>
    <row r="1140" spans="1:9" ht="25.5">
      <c r="A1140" s="2" t="s">
        <v>47</v>
      </c>
      <c r="B1140" s="2" t="s">
        <v>556</v>
      </c>
      <c r="C1140" s="5">
        <v>117777</v>
      </c>
      <c r="D1140" s="5">
        <v>22272.96</v>
      </c>
      <c r="E1140" s="5">
        <f t="shared" si="42"/>
        <v>140049.96</v>
      </c>
      <c r="F1140" s="9">
        <v>24209.14</v>
      </c>
      <c r="G1140" s="5">
        <v>3819.98</v>
      </c>
      <c r="I1140" s="5">
        <f t="shared" si="43"/>
        <v>28029.12</v>
      </c>
    </row>
    <row r="1141" spans="1:9" ht="25.5">
      <c r="A1141" s="2" t="s">
        <v>47</v>
      </c>
      <c r="B1141" s="2" t="s">
        <v>556</v>
      </c>
      <c r="C1141" s="5">
        <v>109867</v>
      </c>
      <c r="D1141" s="5">
        <v>19238.4</v>
      </c>
      <c r="E1141" s="5">
        <f t="shared" si="42"/>
        <v>129105.4</v>
      </c>
      <c r="F1141" s="9">
        <v>24297</v>
      </c>
      <c r="G1141" s="5">
        <v>3759.38</v>
      </c>
      <c r="I1141" s="5">
        <f t="shared" si="43"/>
        <v>28056.38</v>
      </c>
    </row>
    <row r="1142" spans="1:9" ht="25.5">
      <c r="A1142" s="2" t="s">
        <v>47</v>
      </c>
      <c r="B1142" s="2" t="s">
        <v>556</v>
      </c>
      <c r="C1142" s="5">
        <v>113584.79</v>
      </c>
      <c r="D1142" s="5">
        <v>18952.68</v>
      </c>
      <c r="E1142" s="5">
        <f t="shared" si="42"/>
        <v>132537.47</v>
      </c>
      <c r="F1142" s="9">
        <v>25144.22</v>
      </c>
      <c r="G1142" s="5">
        <v>4422.07</v>
      </c>
      <c r="I1142" s="5">
        <f t="shared" si="43"/>
        <v>29566.29</v>
      </c>
    </row>
    <row r="1143" spans="1:9" ht="25.5">
      <c r="A1143" s="2" t="s">
        <v>47</v>
      </c>
      <c r="B1143" s="2" t="s">
        <v>556</v>
      </c>
      <c r="C1143" s="5">
        <v>28237</v>
      </c>
      <c r="D1143" s="5">
        <v>10627.868852459014</v>
      </c>
      <c r="E1143" s="5">
        <f t="shared" si="42"/>
        <v>38864.86885245901</v>
      </c>
      <c r="F1143" s="9">
        <v>28759</v>
      </c>
      <c r="G1143" s="5">
        <v>5912.16</v>
      </c>
      <c r="I1143" s="5">
        <f t="shared" si="43"/>
        <v>34671.16</v>
      </c>
    </row>
    <row r="1144" spans="1:9" ht="25.5">
      <c r="A1144" s="2" t="s">
        <v>47</v>
      </c>
      <c r="B1144" s="2" t="s">
        <v>556</v>
      </c>
      <c r="C1144" s="5">
        <v>118320</v>
      </c>
      <c r="D1144" s="5">
        <v>20216.4</v>
      </c>
      <c r="E1144" s="5">
        <f t="shared" si="42"/>
        <v>138536.4</v>
      </c>
      <c r="F1144" s="9">
        <v>34010</v>
      </c>
      <c r="G1144" s="5">
        <v>6131.13</v>
      </c>
      <c r="I1144" s="5">
        <f t="shared" si="43"/>
        <v>40141.13</v>
      </c>
    </row>
    <row r="1145" spans="1:9" ht="25.5">
      <c r="A1145" s="2" t="s">
        <v>47</v>
      </c>
      <c r="B1145" s="2" t="s">
        <v>556</v>
      </c>
      <c r="C1145" s="5">
        <v>128262</v>
      </c>
      <c r="D1145" s="5">
        <v>22868.84</v>
      </c>
      <c r="E1145" s="5">
        <f t="shared" si="42"/>
        <v>151130.84</v>
      </c>
      <c r="F1145" s="9">
        <v>36987.79</v>
      </c>
      <c r="G1145" s="5">
        <v>6424.2</v>
      </c>
      <c r="I1145" s="5">
        <f t="shared" si="43"/>
        <v>43411.99</v>
      </c>
    </row>
    <row r="1146" spans="1:9" ht="25.5">
      <c r="A1146" s="2" t="s">
        <v>47</v>
      </c>
      <c r="B1146" s="2" t="s">
        <v>556</v>
      </c>
      <c r="C1146" s="5">
        <v>169069</v>
      </c>
      <c r="D1146" s="5">
        <v>31243.92</v>
      </c>
      <c r="E1146" s="5">
        <f aca="true" t="shared" si="44" ref="E1146:E1209">SUM(C1146:D1146)</f>
        <v>200312.91999999998</v>
      </c>
      <c r="F1146" s="9">
        <v>49275.65</v>
      </c>
      <c r="G1146" s="5">
        <v>8774.85</v>
      </c>
      <c r="I1146" s="5">
        <f aca="true" t="shared" si="45" ref="I1146:I1209">SUM(F1146:H1146)</f>
        <v>58050.5</v>
      </c>
    </row>
    <row r="1147" spans="1:9" ht="25.5">
      <c r="A1147" s="2" t="s">
        <v>47</v>
      </c>
      <c r="B1147" s="2" t="s">
        <v>556</v>
      </c>
      <c r="C1147" s="5">
        <v>59992.98</v>
      </c>
      <c r="D1147" s="5">
        <v>8580.96</v>
      </c>
      <c r="E1147" s="5">
        <f t="shared" si="44"/>
        <v>68573.94</v>
      </c>
      <c r="F1147" s="9">
        <v>49262.56</v>
      </c>
      <c r="G1147" s="5">
        <v>9581.22</v>
      </c>
      <c r="I1147" s="5">
        <f t="shared" si="45"/>
        <v>58843.78</v>
      </c>
    </row>
    <row r="1148" spans="1:9" ht="25.5">
      <c r="A1148" s="2" t="s">
        <v>47</v>
      </c>
      <c r="B1148" s="2" t="s">
        <v>556</v>
      </c>
      <c r="C1148" s="5">
        <v>143160</v>
      </c>
      <c r="D1148" s="5">
        <v>25276.56</v>
      </c>
      <c r="E1148" s="5">
        <f t="shared" si="44"/>
        <v>168436.56</v>
      </c>
      <c r="F1148" s="9">
        <v>72903.5</v>
      </c>
      <c r="G1148" s="5">
        <v>14196.78</v>
      </c>
      <c r="I1148" s="5">
        <f t="shared" si="45"/>
        <v>87100.28</v>
      </c>
    </row>
    <row r="1149" spans="1:9" ht="25.5">
      <c r="A1149" s="2" t="s">
        <v>47</v>
      </c>
      <c r="B1149" s="2" t="s">
        <v>556</v>
      </c>
      <c r="C1149" s="5">
        <v>81180.13</v>
      </c>
      <c r="D1149" s="5">
        <v>14580.24</v>
      </c>
      <c r="E1149" s="5">
        <f t="shared" si="44"/>
        <v>95760.37000000001</v>
      </c>
      <c r="F1149" s="9">
        <v>81143.97</v>
      </c>
      <c r="G1149" s="5">
        <v>17174.28</v>
      </c>
      <c r="I1149" s="5">
        <f t="shared" si="45"/>
        <v>98318.25</v>
      </c>
    </row>
    <row r="1150" spans="1:9" ht="25.5">
      <c r="A1150" s="2" t="s">
        <v>47</v>
      </c>
      <c r="B1150" s="2" t="s">
        <v>556</v>
      </c>
      <c r="C1150" s="5">
        <v>141528</v>
      </c>
      <c r="D1150" s="5">
        <v>26198.04</v>
      </c>
      <c r="E1150" s="5">
        <f t="shared" si="44"/>
        <v>167726.04</v>
      </c>
      <c r="F1150" s="9">
        <v>98549.38</v>
      </c>
      <c r="G1150" s="5">
        <v>19674.96</v>
      </c>
      <c r="I1150" s="5">
        <f t="shared" si="45"/>
        <v>118224.34</v>
      </c>
    </row>
    <row r="1151" spans="1:9" ht="25.5">
      <c r="A1151" s="2" t="s">
        <v>47</v>
      </c>
      <c r="B1151" s="2" t="s">
        <v>556</v>
      </c>
      <c r="C1151" s="5">
        <v>143522</v>
      </c>
      <c r="D1151" s="5">
        <v>25870.44</v>
      </c>
      <c r="E1151" s="5">
        <f t="shared" si="44"/>
        <v>169392.44</v>
      </c>
      <c r="F1151" s="9">
        <v>101605.93</v>
      </c>
      <c r="G1151" s="5">
        <v>19377.32</v>
      </c>
      <c r="I1151" s="5">
        <f t="shared" si="45"/>
        <v>120983.25</v>
      </c>
    </row>
    <row r="1152" spans="1:9" ht="25.5">
      <c r="A1152" s="2" t="s">
        <v>47</v>
      </c>
      <c r="B1152" s="2" t="s">
        <v>556</v>
      </c>
      <c r="C1152" s="5">
        <v>123523</v>
      </c>
      <c r="D1152" s="5">
        <v>24356.04</v>
      </c>
      <c r="E1152" s="5">
        <f t="shared" si="44"/>
        <v>147879.04</v>
      </c>
      <c r="F1152" s="9">
        <v>112726</v>
      </c>
      <c r="G1152" s="5">
        <v>21264</v>
      </c>
      <c r="I1152" s="5">
        <f t="shared" si="45"/>
        <v>133990</v>
      </c>
    </row>
    <row r="1153" spans="1:9" ht="25.5">
      <c r="A1153" s="2" t="s">
        <v>47</v>
      </c>
      <c r="B1153" s="2" t="s">
        <v>556</v>
      </c>
      <c r="C1153" s="5">
        <v>127412.67</v>
      </c>
      <c r="D1153" s="5">
        <v>23398.52</v>
      </c>
      <c r="E1153" s="5">
        <f t="shared" si="44"/>
        <v>150811.19</v>
      </c>
      <c r="F1153" s="9">
        <v>120439.26</v>
      </c>
      <c r="G1153" s="5">
        <v>24528.48</v>
      </c>
      <c r="I1153" s="5">
        <f t="shared" si="45"/>
        <v>144967.74</v>
      </c>
    </row>
    <row r="1154" spans="1:9" ht="25.5">
      <c r="A1154" s="2" t="s">
        <v>47</v>
      </c>
      <c r="B1154" s="2" t="s">
        <v>556</v>
      </c>
      <c r="C1154" s="5">
        <v>116152.75</v>
      </c>
      <c r="D1154" s="5">
        <v>21425.88</v>
      </c>
      <c r="E1154" s="5">
        <f t="shared" si="44"/>
        <v>137578.63</v>
      </c>
      <c r="F1154" s="9">
        <v>121301.49</v>
      </c>
      <c r="G1154" s="5">
        <v>24740.52</v>
      </c>
      <c r="I1154" s="5">
        <f t="shared" si="45"/>
        <v>146042.01</v>
      </c>
    </row>
    <row r="1155" spans="1:9" ht="12.75">
      <c r="A1155" s="2" t="s">
        <v>47</v>
      </c>
      <c r="B1155" s="2" t="s">
        <v>9</v>
      </c>
      <c r="C1155" s="5">
        <v>135723.94</v>
      </c>
      <c r="D1155" s="5">
        <v>24414.72</v>
      </c>
      <c r="E1155" s="5">
        <f t="shared" si="44"/>
        <v>160138.66</v>
      </c>
      <c r="F1155" s="9">
        <v>128939.15</v>
      </c>
      <c r="G1155" s="5">
        <v>24364.96</v>
      </c>
      <c r="I1155" s="5">
        <f t="shared" si="45"/>
        <v>153304.11</v>
      </c>
    </row>
    <row r="1156" spans="1:9" ht="25.5">
      <c r="A1156" s="2" t="s">
        <v>47</v>
      </c>
      <c r="B1156" s="2" t="s">
        <v>556</v>
      </c>
      <c r="C1156" s="5">
        <v>152755</v>
      </c>
      <c r="D1156" s="5">
        <v>27576.24</v>
      </c>
      <c r="E1156" s="5">
        <f t="shared" si="44"/>
        <v>180331.24</v>
      </c>
      <c r="F1156" s="9">
        <v>128662.19</v>
      </c>
      <c r="G1156" s="5">
        <v>25814</v>
      </c>
      <c r="I1156" s="5">
        <f t="shared" si="45"/>
        <v>154476.19</v>
      </c>
    </row>
    <row r="1157" spans="1:9" ht="25.5">
      <c r="A1157" s="2" t="s">
        <v>47</v>
      </c>
      <c r="B1157" s="2" t="s">
        <v>556</v>
      </c>
      <c r="C1157" s="5">
        <v>131151</v>
      </c>
      <c r="D1157" s="5">
        <v>25000.92</v>
      </c>
      <c r="E1157" s="5">
        <f t="shared" si="44"/>
        <v>156151.91999999998</v>
      </c>
      <c r="F1157" s="9">
        <v>131468</v>
      </c>
      <c r="G1157" s="5">
        <v>26882.52</v>
      </c>
      <c r="I1157" s="5">
        <f t="shared" si="45"/>
        <v>158350.52</v>
      </c>
    </row>
    <row r="1158" spans="1:9" ht="25.5">
      <c r="A1158" s="2" t="s">
        <v>47</v>
      </c>
      <c r="B1158" s="2" t="s">
        <v>556</v>
      </c>
      <c r="C1158" s="5">
        <v>131380</v>
      </c>
      <c r="D1158" s="5">
        <v>25079.76</v>
      </c>
      <c r="E1158" s="5">
        <f t="shared" si="44"/>
        <v>156459.76</v>
      </c>
      <c r="F1158" s="9">
        <v>132187</v>
      </c>
      <c r="G1158" s="5">
        <v>27178.56</v>
      </c>
      <c r="I1158" s="5">
        <f t="shared" si="45"/>
        <v>159365.56</v>
      </c>
    </row>
    <row r="1159" spans="1:9" ht="25.5">
      <c r="A1159" s="2" t="s">
        <v>47</v>
      </c>
      <c r="B1159" s="2" t="s">
        <v>556</v>
      </c>
      <c r="C1159" s="5">
        <v>133384</v>
      </c>
      <c r="D1159" s="5">
        <v>25809.6</v>
      </c>
      <c r="E1159" s="5">
        <f t="shared" si="44"/>
        <v>159193.6</v>
      </c>
      <c r="F1159" s="9">
        <v>132809</v>
      </c>
      <c r="G1159" s="5">
        <v>27049.8</v>
      </c>
      <c r="I1159" s="5">
        <f t="shared" si="45"/>
        <v>159858.8</v>
      </c>
    </row>
    <row r="1160" spans="1:9" ht="25.5">
      <c r="A1160" s="2" t="s">
        <v>47</v>
      </c>
      <c r="B1160" s="2" t="s">
        <v>556</v>
      </c>
      <c r="C1160" s="5">
        <v>133731</v>
      </c>
      <c r="D1160" s="5">
        <v>25316.64</v>
      </c>
      <c r="E1160" s="5">
        <f t="shared" si="44"/>
        <v>159047.64</v>
      </c>
      <c r="F1160" s="9">
        <v>133580</v>
      </c>
      <c r="G1160" s="5">
        <v>26522.64</v>
      </c>
      <c r="I1160" s="5">
        <f t="shared" si="45"/>
        <v>160102.64</v>
      </c>
    </row>
    <row r="1161" spans="1:9" ht="25.5">
      <c r="A1161" s="2" t="s">
        <v>47</v>
      </c>
      <c r="B1161" s="2" t="s">
        <v>556</v>
      </c>
      <c r="C1161" s="5">
        <v>133524</v>
      </c>
      <c r="D1161" s="5">
        <v>26146.68</v>
      </c>
      <c r="E1161" s="5">
        <f t="shared" si="44"/>
        <v>159670.68</v>
      </c>
      <c r="F1161" s="9">
        <v>133583</v>
      </c>
      <c r="G1161" s="5">
        <v>27390.24</v>
      </c>
      <c r="I1161" s="5">
        <f t="shared" si="45"/>
        <v>160973.24</v>
      </c>
    </row>
    <row r="1162" spans="1:9" ht="25.5">
      <c r="A1162" s="2" t="s">
        <v>47</v>
      </c>
      <c r="B1162" s="2" t="s">
        <v>556</v>
      </c>
      <c r="C1162" s="5">
        <v>125307.58</v>
      </c>
      <c r="D1162" s="5">
        <v>21672</v>
      </c>
      <c r="E1162" s="5">
        <f t="shared" si="44"/>
        <v>146979.58000000002</v>
      </c>
      <c r="F1162" s="9">
        <v>134446.96</v>
      </c>
      <c r="G1162" s="5">
        <v>26733.12</v>
      </c>
      <c r="I1162" s="5">
        <f t="shared" si="45"/>
        <v>161180.08</v>
      </c>
    </row>
    <row r="1163" spans="1:9" ht="25.5">
      <c r="A1163" s="2" t="s">
        <v>47</v>
      </c>
      <c r="B1163" s="2" t="s">
        <v>556</v>
      </c>
      <c r="C1163" s="5">
        <v>129009.63</v>
      </c>
      <c r="D1163" s="5">
        <v>22632.84</v>
      </c>
      <c r="E1163" s="5">
        <f t="shared" si="44"/>
        <v>151642.47</v>
      </c>
      <c r="F1163" s="9">
        <v>133522.94</v>
      </c>
      <c r="G1163" s="5">
        <v>27724.56</v>
      </c>
      <c r="I1163" s="5">
        <f t="shared" si="45"/>
        <v>161247.5</v>
      </c>
    </row>
    <row r="1164" spans="1:9" ht="25.5">
      <c r="A1164" s="2" t="s">
        <v>47</v>
      </c>
      <c r="B1164" s="2" t="s">
        <v>556</v>
      </c>
      <c r="C1164" s="5">
        <v>123651.65</v>
      </c>
      <c r="D1164" s="5">
        <v>22050.6</v>
      </c>
      <c r="E1164" s="5">
        <f t="shared" si="44"/>
        <v>145702.25</v>
      </c>
      <c r="F1164" s="9">
        <v>134494.41</v>
      </c>
      <c r="G1164" s="5">
        <v>27403.32</v>
      </c>
      <c r="I1164" s="5">
        <f t="shared" si="45"/>
        <v>161897.73</v>
      </c>
    </row>
    <row r="1165" spans="1:9" ht="25.5">
      <c r="A1165" s="2" t="s">
        <v>47</v>
      </c>
      <c r="B1165" s="2" t="s">
        <v>556</v>
      </c>
      <c r="C1165" s="5">
        <v>135728.04</v>
      </c>
      <c r="D1165" s="5">
        <v>24014.28</v>
      </c>
      <c r="E1165" s="5">
        <f t="shared" si="44"/>
        <v>159742.32</v>
      </c>
      <c r="F1165" s="9">
        <v>134991</v>
      </c>
      <c r="G1165" s="5">
        <v>26976.6</v>
      </c>
      <c r="I1165" s="5">
        <f t="shared" si="45"/>
        <v>161967.6</v>
      </c>
    </row>
    <row r="1166" spans="1:9" ht="25.5">
      <c r="A1166" s="2" t="s">
        <v>47</v>
      </c>
      <c r="B1166" s="2" t="s">
        <v>556</v>
      </c>
      <c r="C1166" s="5">
        <v>132999.95</v>
      </c>
      <c r="D1166" s="5">
        <v>24126.6</v>
      </c>
      <c r="E1166" s="5">
        <f t="shared" si="44"/>
        <v>157126.55000000002</v>
      </c>
      <c r="F1166" s="9">
        <v>134526.64</v>
      </c>
      <c r="G1166" s="5">
        <v>27570.12</v>
      </c>
      <c r="I1166" s="5">
        <f t="shared" si="45"/>
        <v>162096.76</v>
      </c>
    </row>
    <row r="1167" spans="1:9" ht="25.5">
      <c r="A1167" s="2" t="s">
        <v>47</v>
      </c>
      <c r="B1167" s="2" t="s">
        <v>556</v>
      </c>
      <c r="C1167" s="5">
        <v>138374.51</v>
      </c>
      <c r="D1167" s="5">
        <v>25159.68</v>
      </c>
      <c r="E1167" s="5">
        <f t="shared" si="44"/>
        <v>163534.19</v>
      </c>
      <c r="F1167" s="9">
        <v>134374.56</v>
      </c>
      <c r="G1167" s="5">
        <v>28272.6</v>
      </c>
      <c r="I1167" s="5">
        <f t="shared" si="45"/>
        <v>162647.16</v>
      </c>
    </row>
    <row r="1168" spans="1:9" ht="25.5">
      <c r="A1168" s="2" t="s">
        <v>47</v>
      </c>
      <c r="B1168" s="2" t="s">
        <v>556</v>
      </c>
      <c r="C1168" s="5">
        <v>130835.91</v>
      </c>
      <c r="D1168" s="5">
        <v>22628.76</v>
      </c>
      <c r="E1168" s="5">
        <f t="shared" si="44"/>
        <v>153464.67</v>
      </c>
      <c r="F1168" s="9">
        <v>135357.3</v>
      </c>
      <c r="G1168" s="5">
        <v>27728.04</v>
      </c>
      <c r="I1168" s="5">
        <f t="shared" si="45"/>
        <v>163085.34</v>
      </c>
    </row>
    <row r="1169" spans="1:9" ht="25.5">
      <c r="A1169" s="2" t="s">
        <v>47</v>
      </c>
      <c r="B1169" s="2" t="s">
        <v>556</v>
      </c>
      <c r="C1169" s="5">
        <v>131844.91</v>
      </c>
      <c r="D1169" s="5">
        <v>23199</v>
      </c>
      <c r="E1169" s="5">
        <f t="shared" si="44"/>
        <v>155043.91</v>
      </c>
      <c r="F1169" s="9">
        <v>135432.54</v>
      </c>
      <c r="G1169" s="5">
        <v>27757.56</v>
      </c>
      <c r="I1169" s="5">
        <f t="shared" si="45"/>
        <v>163190.1</v>
      </c>
    </row>
    <row r="1170" spans="1:9" ht="25.5">
      <c r="A1170" s="2" t="s">
        <v>47</v>
      </c>
      <c r="B1170" s="2" t="s">
        <v>556</v>
      </c>
      <c r="C1170" s="5">
        <v>31571.84</v>
      </c>
      <c r="D1170" s="5">
        <v>6201.9</v>
      </c>
      <c r="E1170" s="5">
        <f t="shared" si="44"/>
        <v>37773.74</v>
      </c>
      <c r="F1170" s="9">
        <v>135232.75</v>
      </c>
      <c r="G1170" s="5">
        <v>28050.12</v>
      </c>
      <c r="I1170" s="5">
        <f t="shared" si="45"/>
        <v>163282.87</v>
      </c>
    </row>
    <row r="1171" spans="1:9" ht="25.5">
      <c r="A1171" s="2" t="s">
        <v>47</v>
      </c>
      <c r="B1171" s="2" t="s">
        <v>556</v>
      </c>
      <c r="C1171" s="5">
        <v>131250.56</v>
      </c>
      <c r="D1171" s="5">
        <v>22633.44</v>
      </c>
      <c r="E1171" s="5">
        <f t="shared" si="44"/>
        <v>153884</v>
      </c>
      <c r="F1171" s="9">
        <v>135700.5</v>
      </c>
      <c r="G1171" s="5">
        <v>27728.04</v>
      </c>
      <c r="I1171" s="5">
        <f t="shared" si="45"/>
        <v>163428.54</v>
      </c>
    </row>
    <row r="1172" spans="1:9" ht="25.5">
      <c r="A1172" s="2" t="s">
        <v>47</v>
      </c>
      <c r="B1172" s="2" t="s">
        <v>556</v>
      </c>
      <c r="C1172" s="5">
        <v>136834.16</v>
      </c>
      <c r="D1172" s="5">
        <v>24847.44</v>
      </c>
      <c r="E1172" s="5">
        <f t="shared" si="44"/>
        <v>161681.6</v>
      </c>
      <c r="F1172" s="9">
        <v>135616.87</v>
      </c>
      <c r="G1172" s="5">
        <v>27911.4</v>
      </c>
      <c r="I1172" s="5">
        <f t="shared" si="45"/>
        <v>163528.27</v>
      </c>
    </row>
    <row r="1173" spans="1:9" ht="25.5">
      <c r="A1173" s="2" t="s">
        <v>47</v>
      </c>
      <c r="B1173" s="2" t="s">
        <v>556</v>
      </c>
      <c r="C1173" s="5">
        <v>134548.02</v>
      </c>
      <c r="D1173" s="5">
        <v>23891.16</v>
      </c>
      <c r="E1173" s="5">
        <f t="shared" si="44"/>
        <v>158439.18</v>
      </c>
      <c r="F1173" s="9">
        <v>136798.15</v>
      </c>
      <c r="G1173" s="5">
        <v>27626.16</v>
      </c>
      <c r="I1173" s="5">
        <f t="shared" si="45"/>
        <v>164424.31</v>
      </c>
    </row>
    <row r="1174" spans="1:9" ht="25.5">
      <c r="A1174" s="2" t="s">
        <v>47</v>
      </c>
      <c r="B1174" s="2" t="s">
        <v>556</v>
      </c>
      <c r="C1174" s="5">
        <v>137032.07</v>
      </c>
      <c r="D1174" s="5">
        <v>25249.08</v>
      </c>
      <c r="E1174" s="5">
        <f t="shared" si="44"/>
        <v>162281.15000000002</v>
      </c>
      <c r="F1174" s="9">
        <v>136071.88</v>
      </c>
      <c r="G1174" s="5">
        <v>28360.08</v>
      </c>
      <c r="I1174" s="5">
        <f t="shared" si="45"/>
        <v>164431.96000000002</v>
      </c>
    </row>
    <row r="1175" spans="1:9" ht="25.5">
      <c r="A1175" s="2" t="s">
        <v>47</v>
      </c>
      <c r="B1175" s="2" t="s">
        <v>556</v>
      </c>
      <c r="C1175" s="5">
        <v>135891.08</v>
      </c>
      <c r="D1175" s="5">
        <v>25251.72</v>
      </c>
      <c r="E1175" s="5">
        <f t="shared" si="44"/>
        <v>161142.8</v>
      </c>
      <c r="F1175" s="9">
        <v>136665.13</v>
      </c>
      <c r="G1175" s="5">
        <v>28365.72</v>
      </c>
      <c r="I1175" s="5">
        <f t="shared" si="45"/>
        <v>165030.85</v>
      </c>
    </row>
    <row r="1176" spans="1:9" ht="12.75">
      <c r="A1176" s="2" t="s">
        <v>47</v>
      </c>
      <c r="B1176" s="2" t="s">
        <v>294</v>
      </c>
      <c r="C1176" s="5">
        <v>134502.57</v>
      </c>
      <c r="D1176" s="5">
        <v>24245.76</v>
      </c>
      <c r="E1176" s="5">
        <f t="shared" si="44"/>
        <v>158748.33000000002</v>
      </c>
      <c r="F1176" s="9">
        <v>138152.96</v>
      </c>
      <c r="G1176" s="5">
        <v>27234.72</v>
      </c>
      <c r="I1176" s="5">
        <f t="shared" si="45"/>
        <v>165387.68</v>
      </c>
    </row>
    <row r="1177" spans="1:9" ht="25.5">
      <c r="A1177" s="2" t="s">
        <v>47</v>
      </c>
      <c r="B1177" s="2" t="s">
        <v>556</v>
      </c>
      <c r="C1177" s="5">
        <v>134118.33</v>
      </c>
      <c r="D1177" s="5">
        <v>24045.92</v>
      </c>
      <c r="E1177" s="5">
        <f t="shared" si="44"/>
        <v>158164.25</v>
      </c>
      <c r="F1177" s="9">
        <v>137796.51</v>
      </c>
      <c r="G1177" s="5">
        <v>27801.48</v>
      </c>
      <c r="I1177" s="5">
        <f t="shared" si="45"/>
        <v>165597.99000000002</v>
      </c>
    </row>
    <row r="1178" spans="1:9" ht="25.5">
      <c r="A1178" s="2" t="s">
        <v>47</v>
      </c>
      <c r="B1178" s="2" t="s">
        <v>556</v>
      </c>
      <c r="C1178" s="5">
        <v>134783.73</v>
      </c>
      <c r="D1178" s="5">
        <v>22831.56</v>
      </c>
      <c r="E1178" s="5">
        <f t="shared" si="44"/>
        <v>157615.29</v>
      </c>
      <c r="F1178" s="9">
        <v>138082.92</v>
      </c>
      <c r="G1178" s="5">
        <v>27951.48</v>
      </c>
      <c r="I1178" s="5">
        <f t="shared" si="45"/>
        <v>166034.40000000002</v>
      </c>
    </row>
    <row r="1179" spans="1:9" ht="25.5">
      <c r="A1179" s="2" t="s">
        <v>47</v>
      </c>
      <c r="B1179" s="2" t="s">
        <v>556</v>
      </c>
      <c r="C1179" s="5">
        <v>136025.79</v>
      </c>
      <c r="D1179" s="5">
        <v>24292.2</v>
      </c>
      <c r="E1179" s="5">
        <f t="shared" si="44"/>
        <v>160317.99000000002</v>
      </c>
      <c r="F1179" s="9">
        <v>138146.3</v>
      </c>
      <c r="G1179" s="5">
        <v>28077.84</v>
      </c>
      <c r="I1179" s="5">
        <f t="shared" si="45"/>
        <v>166224.13999999998</v>
      </c>
    </row>
    <row r="1180" spans="1:9" ht="25.5">
      <c r="A1180" s="2" t="s">
        <v>47</v>
      </c>
      <c r="B1180" s="2" t="s">
        <v>556</v>
      </c>
      <c r="C1180" s="5">
        <v>134561.65</v>
      </c>
      <c r="D1180" s="5">
        <v>24743.16</v>
      </c>
      <c r="E1180" s="5">
        <f t="shared" si="44"/>
        <v>159304.81</v>
      </c>
      <c r="F1180" s="9">
        <v>138138.99</v>
      </c>
      <c r="G1180" s="5">
        <v>28353.6</v>
      </c>
      <c r="I1180" s="5">
        <f t="shared" si="45"/>
        <v>166492.59</v>
      </c>
    </row>
    <row r="1181" spans="1:9" ht="25.5">
      <c r="A1181" s="2" t="s">
        <v>47</v>
      </c>
      <c r="B1181" s="2" t="s">
        <v>556</v>
      </c>
      <c r="C1181" s="5">
        <v>128305.53</v>
      </c>
      <c r="D1181" s="5">
        <v>21654.96</v>
      </c>
      <c r="E1181" s="5">
        <f t="shared" si="44"/>
        <v>149960.49</v>
      </c>
      <c r="F1181" s="9">
        <v>140729.83</v>
      </c>
      <c r="G1181" s="5">
        <v>26738.4</v>
      </c>
      <c r="I1181" s="5">
        <f t="shared" si="45"/>
        <v>167468.22999999998</v>
      </c>
    </row>
    <row r="1182" spans="1:9" ht="25.5">
      <c r="A1182" s="2" t="s">
        <v>47</v>
      </c>
      <c r="B1182" s="2" t="s">
        <v>556</v>
      </c>
      <c r="C1182" s="5">
        <v>134187.34</v>
      </c>
      <c r="D1182" s="5">
        <v>25121.28</v>
      </c>
      <c r="E1182" s="5">
        <f t="shared" si="44"/>
        <v>159308.62</v>
      </c>
      <c r="F1182" s="9">
        <v>139598.16</v>
      </c>
      <c r="G1182" s="5">
        <v>28034.04</v>
      </c>
      <c r="I1182" s="5">
        <f t="shared" si="45"/>
        <v>167632.2</v>
      </c>
    </row>
    <row r="1183" spans="1:9" ht="25.5">
      <c r="A1183" s="2" t="s">
        <v>47</v>
      </c>
      <c r="B1183" s="2" t="s">
        <v>556</v>
      </c>
      <c r="C1183" s="5">
        <v>127981.57</v>
      </c>
      <c r="D1183" s="5">
        <v>22055.88</v>
      </c>
      <c r="E1183" s="5">
        <f t="shared" si="44"/>
        <v>150037.45</v>
      </c>
      <c r="F1183" s="9">
        <v>139495.37</v>
      </c>
      <c r="G1183" s="5">
        <v>28322.88</v>
      </c>
      <c r="I1183" s="5">
        <f t="shared" si="45"/>
        <v>167818.25</v>
      </c>
    </row>
    <row r="1184" spans="1:9" ht="25.5">
      <c r="A1184" s="2" t="s">
        <v>47</v>
      </c>
      <c r="B1184" s="2" t="s">
        <v>556</v>
      </c>
      <c r="C1184" s="5">
        <v>139036.68</v>
      </c>
      <c r="D1184" s="5">
        <v>26168.52</v>
      </c>
      <c r="E1184" s="5">
        <f t="shared" si="44"/>
        <v>165205.19999999998</v>
      </c>
      <c r="F1184" s="9">
        <v>139268.31</v>
      </c>
      <c r="G1184" s="5">
        <v>29385.6</v>
      </c>
      <c r="I1184" s="5">
        <f t="shared" si="45"/>
        <v>168653.91</v>
      </c>
    </row>
    <row r="1185" spans="1:9" ht="25.5">
      <c r="A1185" s="2" t="s">
        <v>47</v>
      </c>
      <c r="B1185" s="2" t="s">
        <v>556</v>
      </c>
      <c r="C1185" s="5">
        <v>137233.5</v>
      </c>
      <c r="D1185" s="5">
        <v>24583.44</v>
      </c>
      <c r="E1185" s="5">
        <f t="shared" si="44"/>
        <v>161816.94</v>
      </c>
      <c r="F1185" s="9">
        <v>140319.46</v>
      </c>
      <c r="G1185" s="5">
        <v>28402.56</v>
      </c>
      <c r="I1185" s="5">
        <f t="shared" si="45"/>
        <v>168722.02</v>
      </c>
    </row>
    <row r="1186" spans="1:9" ht="25.5">
      <c r="A1186" s="2" t="s">
        <v>47</v>
      </c>
      <c r="B1186" s="2" t="s">
        <v>556</v>
      </c>
      <c r="C1186" s="5">
        <v>140803.33</v>
      </c>
      <c r="D1186" s="5">
        <v>26004.24</v>
      </c>
      <c r="E1186" s="5">
        <f t="shared" si="44"/>
        <v>166807.56999999998</v>
      </c>
      <c r="F1186" s="9">
        <v>140265.75</v>
      </c>
      <c r="G1186" s="5">
        <v>29202.12</v>
      </c>
      <c r="I1186" s="5">
        <f t="shared" si="45"/>
        <v>169467.87</v>
      </c>
    </row>
    <row r="1187" spans="1:9" ht="25.5">
      <c r="A1187" s="2" t="s">
        <v>47</v>
      </c>
      <c r="B1187" s="2" t="s">
        <v>556</v>
      </c>
      <c r="C1187" s="5">
        <v>141290.1</v>
      </c>
      <c r="D1187" s="5">
        <v>25439.04</v>
      </c>
      <c r="E1187" s="5">
        <f t="shared" si="44"/>
        <v>166729.14</v>
      </c>
      <c r="F1187" s="9">
        <v>140927.74</v>
      </c>
      <c r="G1187" s="5">
        <v>28575.96</v>
      </c>
      <c r="I1187" s="5">
        <f t="shared" si="45"/>
        <v>169503.69999999998</v>
      </c>
    </row>
    <row r="1188" spans="1:9" ht="25.5">
      <c r="A1188" s="2" t="s">
        <v>47</v>
      </c>
      <c r="B1188" s="2" t="s">
        <v>556</v>
      </c>
      <c r="C1188" s="5">
        <v>141497.27</v>
      </c>
      <c r="D1188" s="5">
        <v>25962.36</v>
      </c>
      <c r="E1188" s="5">
        <f t="shared" si="44"/>
        <v>167459.63</v>
      </c>
      <c r="F1188" s="9">
        <v>141408.76</v>
      </c>
      <c r="G1188" s="5">
        <v>29164.08</v>
      </c>
      <c r="I1188" s="5">
        <f t="shared" si="45"/>
        <v>170572.84000000003</v>
      </c>
    </row>
    <row r="1189" spans="1:9" ht="25.5">
      <c r="A1189" s="2" t="s">
        <v>47</v>
      </c>
      <c r="B1189" s="2" t="s">
        <v>556</v>
      </c>
      <c r="C1189" s="5">
        <v>138991.67</v>
      </c>
      <c r="D1189" s="5">
        <v>24588.96</v>
      </c>
      <c r="E1189" s="5">
        <f t="shared" si="44"/>
        <v>163580.63</v>
      </c>
      <c r="F1189" s="9">
        <v>142178.21</v>
      </c>
      <c r="G1189" s="5">
        <v>28408.68</v>
      </c>
      <c r="I1189" s="5">
        <f t="shared" si="45"/>
        <v>170586.88999999998</v>
      </c>
    </row>
    <row r="1190" spans="1:9" ht="25.5">
      <c r="A1190" s="2" t="s">
        <v>47</v>
      </c>
      <c r="B1190" s="2" t="s">
        <v>556</v>
      </c>
      <c r="C1190" s="5">
        <v>142631.89</v>
      </c>
      <c r="D1190" s="5">
        <v>25283.52</v>
      </c>
      <c r="E1190" s="5">
        <f t="shared" si="44"/>
        <v>167915.41</v>
      </c>
      <c r="F1190" s="9">
        <v>143709.58</v>
      </c>
      <c r="G1190" s="5">
        <v>29202.36</v>
      </c>
      <c r="I1190" s="5">
        <f t="shared" si="45"/>
        <v>172911.94</v>
      </c>
    </row>
    <row r="1191" spans="1:9" ht="25.5">
      <c r="A1191" s="2" t="s">
        <v>47</v>
      </c>
      <c r="B1191" s="2" t="s">
        <v>556</v>
      </c>
      <c r="C1191" s="5">
        <v>143519.84</v>
      </c>
      <c r="D1191" s="5">
        <v>26185.08</v>
      </c>
      <c r="E1191" s="5">
        <f t="shared" si="44"/>
        <v>169704.91999999998</v>
      </c>
      <c r="F1191" s="9">
        <v>143785.28</v>
      </c>
      <c r="G1191" s="5">
        <v>29414.04</v>
      </c>
      <c r="I1191" s="5">
        <f t="shared" si="45"/>
        <v>173199.32</v>
      </c>
    </row>
    <row r="1192" spans="1:9" ht="25.5">
      <c r="A1192" s="2" t="s">
        <v>47</v>
      </c>
      <c r="B1192" s="2" t="s">
        <v>556</v>
      </c>
      <c r="C1192" s="5">
        <v>58215.66</v>
      </c>
      <c r="D1192" s="5">
        <v>8925.36</v>
      </c>
      <c r="E1192" s="5">
        <f t="shared" si="44"/>
        <v>67141.02</v>
      </c>
      <c r="F1192" s="9">
        <v>144224.86</v>
      </c>
      <c r="G1192" s="5">
        <v>30082.32</v>
      </c>
      <c r="I1192" s="5">
        <f t="shared" si="45"/>
        <v>174307.18</v>
      </c>
    </row>
    <row r="1193" spans="1:9" ht="25.5">
      <c r="A1193" s="2" t="s">
        <v>47</v>
      </c>
      <c r="B1193" s="2" t="s">
        <v>556</v>
      </c>
      <c r="C1193" s="5">
        <v>142336.99</v>
      </c>
      <c r="D1193" s="5">
        <v>25219.79</v>
      </c>
      <c r="E1193" s="5">
        <f t="shared" si="44"/>
        <v>167556.78</v>
      </c>
      <c r="F1193" s="9">
        <v>145312.37</v>
      </c>
      <c r="G1193" s="5">
        <v>29123.64</v>
      </c>
      <c r="I1193" s="5">
        <f t="shared" si="45"/>
        <v>174436.01</v>
      </c>
    </row>
    <row r="1194" spans="1:9" ht="25.5">
      <c r="A1194" s="2" t="s">
        <v>47</v>
      </c>
      <c r="B1194" s="2" t="s">
        <v>556</v>
      </c>
      <c r="C1194" s="5">
        <v>146404.46</v>
      </c>
      <c r="D1194" s="5">
        <v>26650.44</v>
      </c>
      <c r="E1194" s="5">
        <f t="shared" si="44"/>
        <v>173054.9</v>
      </c>
      <c r="F1194" s="9">
        <v>145565.86</v>
      </c>
      <c r="G1194" s="5">
        <v>30005.16</v>
      </c>
      <c r="I1194" s="5">
        <f t="shared" si="45"/>
        <v>175571.02</v>
      </c>
    </row>
    <row r="1195" spans="1:9" ht="25.5">
      <c r="A1195" s="2" t="s">
        <v>47</v>
      </c>
      <c r="B1195" s="2" t="s">
        <v>556</v>
      </c>
      <c r="C1195" s="5">
        <v>146686.46</v>
      </c>
      <c r="D1195" s="5">
        <v>26464.2</v>
      </c>
      <c r="E1195" s="5">
        <f t="shared" si="44"/>
        <v>173150.66</v>
      </c>
      <c r="F1195" s="9">
        <v>145890.69</v>
      </c>
      <c r="G1195" s="5">
        <v>29731.68</v>
      </c>
      <c r="I1195" s="5">
        <f t="shared" si="45"/>
        <v>175622.37</v>
      </c>
    </row>
    <row r="1196" spans="1:9" ht="25.5">
      <c r="A1196" s="2" t="s">
        <v>47</v>
      </c>
      <c r="B1196" s="2" t="s">
        <v>556</v>
      </c>
      <c r="C1196" s="5">
        <v>63526.21</v>
      </c>
      <c r="D1196" s="5">
        <v>9729.84</v>
      </c>
      <c r="E1196" s="5">
        <f t="shared" si="44"/>
        <v>73256.05</v>
      </c>
      <c r="F1196" s="9">
        <v>164789.98</v>
      </c>
      <c r="G1196" s="5">
        <v>10927.8</v>
      </c>
      <c r="I1196" s="5">
        <f t="shared" si="45"/>
        <v>175717.78</v>
      </c>
    </row>
    <row r="1197" spans="1:9" ht="25.5">
      <c r="A1197" s="2" t="s">
        <v>47</v>
      </c>
      <c r="B1197" s="2" t="s">
        <v>556</v>
      </c>
      <c r="C1197" s="5">
        <v>34573.83</v>
      </c>
      <c r="D1197" s="5">
        <v>6685.14</v>
      </c>
      <c r="E1197" s="5">
        <f t="shared" si="44"/>
        <v>41258.97</v>
      </c>
      <c r="F1197" s="9">
        <v>146013.76</v>
      </c>
      <c r="G1197" s="5">
        <v>30235.92</v>
      </c>
      <c r="I1197" s="5">
        <f t="shared" si="45"/>
        <v>176249.68</v>
      </c>
    </row>
    <row r="1198" spans="1:9" ht="25.5">
      <c r="A1198" s="2" t="s">
        <v>47</v>
      </c>
      <c r="B1198" s="2" t="s">
        <v>556</v>
      </c>
      <c r="C1198" s="5">
        <v>149221.44</v>
      </c>
      <c r="D1198" s="5">
        <v>28620.96</v>
      </c>
      <c r="E1198" s="5">
        <f t="shared" si="44"/>
        <v>177842.4</v>
      </c>
      <c r="F1198" s="9">
        <v>147718.57</v>
      </c>
      <c r="G1198" s="5">
        <v>32218.44</v>
      </c>
      <c r="I1198" s="5">
        <f t="shared" si="45"/>
        <v>179937.01</v>
      </c>
    </row>
    <row r="1199" spans="1:9" ht="25.5">
      <c r="A1199" s="2" t="s">
        <v>47</v>
      </c>
      <c r="B1199" s="2" t="s">
        <v>556</v>
      </c>
      <c r="C1199" s="5">
        <v>148665.1</v>
      </c>
      <c r="D1199" s="5">
        <v>28181.4</v>
      </c>
      <c r="E1199" s="5">
        <f t="shared" si="44"/>
        <v>176846.5</v>
      </c>
      <c r="F1199" s="9">
        <v>147514.79</v>
      </c>
      <c r="G1199" s="5">
        <v>32927.52</v>
      </c>
      <c r="I1199" s="5">
        <f t="shared" si="45"/>
        <v>180442.31</v>
      </c>
    </row>
    <row r="1200" spans="1:9" ht="25.5">
      <c r="A1200" s="2" t="s">
        <v>47</v>
      </c>
      <c r="B1200" s="2" t="s">
        <v>556</v>
      </c>
      <c r="C1200" s="5">
        <v>114939.02</v>
      </c>
      <c r="D1200" s="5">
        <v>21518.64</v>
      </c>
      <c r="E1200" s="5">
        <f t="shared" si="44"/>
        <v>136457.66</v>
      </c>
      <c r="F1200" s="9">
        <v>155208.43</v>
      </c>
      <c r="G1200" s="5">
        <v>26820.24</v>
      </c>
      <c r="I1200" s="5">
        <f t="shared" si="45"/>
        <v>182028.66999999998</v>
      </c>
    </row>
    <row r="1201" spans="1:9" ht="25.5">
      <c r="A1201" s="2" t="s">
        <v>47</v>
      </c>
      <c r="B1201" s="2" t="s">
        <v>556</v>
      </c>
      <c r="C1201" s="5">
        <v>150279.1</v>
      </c>
      <c r="D1201" s="5">
        <v>27434.76</v>
      </c>
      <c r="E1201" s="5">
        <f t="shared" si="44"/>
        <v>177713.86000000002</v>
      </c>
      <c r="F1201" s="9">
        <v>151525.56</v>
      </c>
      <c r="G1201" s="5">
        <v>31614.84</v>
      </c>
      <c r="I1201" s="5">
        <f t="shared" si="45"/>
        <v>183140.4</v>
      </c>
    </row>
    <row r="1202" spans="1:9" ht="25.5">
      <c r="A1202" s="2" t="s">
        <v>47</v>
      </c>
      <c r="B1202" s="2" t="s">
        <v>556</v>
      </c>
      <c r="C1202" s="5">
        <v>149710.97</v>
      </c>
      <c r="D1202" s="5">
        <v>29089.2</v>
      </c>
      <c r="E1202" s="5">
        <f t="shared" si="44"/>
        <v>178800.17</v>
      </c>
      <c r="F1202" s="9">
        <v>150116.28</v>
      </c>
      <c r="G1202" s="5">
        <v>33298.32</v>
      </c>
      <c r="I1202" s="5">
        <f t="shared" si="45"/>
        <v>183414.6</v>
      </c>
    </row>
    <row r="1203" spans="1:9" ht="25.5">
      <c r="A1203" s="2" t="s">
        <v>47</v>
      </c>
      <c r="B1203" s="2" t="s">
        <v>556</v>
      </c>
      <c r="C1203" s="5">
        <v>151210.18</v>
      </c>
      <c r="D1203" s="5">
        <v>27277.8</v>
      </c>
      <c r="E1203" s="5">
        <f t="shared" si="44"/>
        <v>178487.97999999998</v>
      </c>
      <c r="F1203" s="9">
        <v>152066.87</v>
      </c>
      <c r="G1203" s="5">
        <v>31434.48</v>
      </c>
      <c r="I1203" s="5">
        <f t="shared" si="45"/>
        <v>183501.35</v>
      </c>
    </row>
    <row r="1204" spans="1:9" ht="25.5">
      <c r="A1204" s="2" t="s">
        <v>47</v>
      </c>
      <c r="B1204" s="2" t="s">
        <v>556</v>
      </c>
      <c r="C1204" s="5">
        <v>161790.38</v>
      </c>
      <c r="D1204" s="5">
        <v>30861.72</v>
      </c>
      <c r="E1204" s="5">
        <f t="shared" si="44"/>
        <v>192652.1</v>
      </c>
      <c r="F1204" s="9">
        <v>152413.77</v>
      </c>
      <c r="G1204" s="5">
        <v>31915.2</v>
      </c>
      <c r="I1204" s="5">
        <f t="shared" si="45"/>
        <v>184328.97</v>
      </c>
    </row>
    <row r="1205" spans="1:9" ht="25.5">
      <c r="A1205" s="2" t="s">
        <v>47</v>
      </c>
      <c r="B1205" s="2" t="s">
        <v>556</v>
      </c>
      <c r="C1205" s="5">
        <v>66820.46</v>
      </c>
      <c r="D1205" s="5">
        <v>11097.12</v>
      </c>
      <c r="E1205" s="5">
        <f t="shared" si="44"/>
        <v>77917.58</v>
      </c>
      <c r="F1205" s="9">
        <v>152007.25</v>
      </c>
      <c r="G1205" s="5">
        <v>32522.16</v>
      </c>
      <c r="I1205" s="5">
        <f t="shared" si="45"/>
        <v>184529.41</v>
      </c>
    </row>
    <row r="1206" spans="1:9" ht="25.5">
      <c r="A1206" s="2" t="s">
        <v>47</v>
      </c>
      <c r="B1206" s="2" t="s">
        <v>556</v>
      </c>
      <c r="C1206" s="5">
        <v>149543.95</v>
      </c>
      <c r="D1206" s="5">
        <v>27609.96</v>
      </c>
      <c r="E1206" s="5">
        <f t="shared" si="44"/>
        <v>177153.91</v>
      </c>
      <c r="F1206" s="9">
        <v>152879.05</v>
      </c>
      <c r="G1206" s="5">
        <v>31692.36</v>
      </c>
      <c r="I1206" s="5">
        <f t="shared" si="45"/>
        <v>184571.40999999997</v>
      </c>
    </row>
    <row r="1207" spans="1:9" ht="25.5">
      <c r="A1207" s="2" t="s">
        <v>47</v>
      </c>
      <c r="B1207" s="2" t="s">
        <v>556</v>
      </c>
      <c r="C1207" s="5">
        <v>152571.94</v>
      </c>
      <c r="D1207" s="5">
        <v>29078.52</v>
      </c>
      <c r="E1207" s="5">
        <f t="shared" si="44"/>
        <v>181650.46</v>
      </c>
      <c r="F1207" s="9">
        <v>151284.71</v>
      </c>
      <c r="G1207" s="5">
        <v>33294.36</v>
      </c>
      <c r="I1207" s="5">
        <f t="shared" si="45"/>
        <v>184579.07</v>
      </c>
    </row>
    <row r="1208" spans="1:9" ht="25.5">
      <c r="A1208" s="2" t="s">
        <v>47</v>
      </c>
      <c r="B1208" s="2" t="s">
        <v>556</v>
      </c>
      <c r="C1208" s="5">
        <v>152755.8</v>
      </c>
      <c r="D1208" s="5">
        <v>27279.48</v>
      </c>
      <c r="E1208" s="5">
        <f t="shared" si="44"/>
        <v>180035.28</v>
      </c>
      <c r="F1208" s="9">
        <v>153636.1</v>
      </c>
      <c r="G1208" s="5">
        <v>31436.64</v>
      </c>
      <c r="I1208" s="5">
        <f t="shared" si="45"/>
        <v>185072.74</v>
      </c>
    </row>
    <row r="1209" spans="1:9" ht="25.5">
      <c r="A1209" s="2" t="s">
        <v>47</v>
      </c>
      <c r="B1209" s="2" t="s">
        <v>556</v>
      </c>
      <c r="C1209" s="5">
        <v>156317.48</v>
      </c>
      <c r="D1209" s="5">
        <v>28751.76</v>
      </c>
      <c r="E1209" s="5">
        <f t="shared" si="44"/>
        <v>185069.24000000002</v>
      </c>
      <c r="F1209" s="9">
        <v>156108.93</v>
      </c>
      <c r="G1209" s="5">
        <v>32297.76</v>
      </c>
      <c r="I1209" s="5">
        <f t="shared" si="45"/>
        <v>188406.69</v>
      </c>
    </row>
    <row r="1210" spans="1:9" ht="25.5">
      <c r="A1210" s="2" t="s">
        <v>47</v>
      </c>
      <c r="B1210" s="2" t="s">
        <v>556</v>
      </c>
      <c r="C1210" s="5">
        <v>157123.66</v>
      </c>
      <c r="D1210" s="5">
        <v>29640.6</v>
      </c>
      <c r="E1210" s="5">
        <f aca="true" t="shared" si="46" ref="E1210:E1273">SUM(C1210:D1210)</f>
        <v>186764.26</v>
      </c>
      <c r="F1210" s="9">
        <v>155365.24</v>
      </c>
      <c r="G1210" s="5">
        <v>33295.2</v>
      </c>
      <c r="I1210" s="5">
        <f aca="true" t="shared" si="47" ref="I1210:I1273">SUM(F1210:H1210)</f>
        <v>188660.44</v>
      </c>
    </row>
    <row r="1211" spans="1:9" ht="25.5">
      <c r="A1211" s="2" t="s">
        <v>47</v>
      </c>
      <c r="B1211" s="2" t="s">
        <v>556</v>
      </c>
      <c r="C1211" s="5">
        <v>63566.38</v>
      </c>
      <c r="D1211" s="5">
        <v>10273.92</v>
      </c>
      <c r="E1211" s="5">
        <f t="shared" si="46"/>
        <v>73840.3</v>
      </c>
      <c r="F1211" s="9">
        <v>156621.84</v>
      </c>
      <c r="G1211" s="5">
        <v>32303.52</v>
      </c>
      <c r="I1211" s="5">
        <f t="shared" si="47"/>
        <v>188925.36</v>
      </c>
    </row>
    <row r="1212" spans="1:9" ht="25.5">
      <c r="A1212" s="2" t="s">
        <v>47</v>
      </c>
      <c r="B1212" s="2" t="s">
        <v>556</v>
      </c>
      <c r="C1212" s="5">
        <v>156014.24</v>
      </c>
      <c r="D1212" s="5">
        <v>25882.44</v>
      </c>
      <c r="E1212" s="5">
        <f t="shared" si="46"/>
        <v>181896.68</v>
      </c>
      <c r="F1212" s="9">
        <v>155754.32</v>
      </c>
      <c r="G1212" s="5">
        <v>34049.64</v>
      </c>
      <c r="I1212" s="5">
        <f t="shared" si="47"/>
        <v>189803.96000000002</v>
      </c>
    </row>
    <row r="1213" spans="1:9" ht="25.5">
      <c r="A1213" s="2" t="s">
        <v>47</v>
      </c>
      <c r="B1213" s="2" t="s">
        <v>556</v>
      </c>
      <c r="C1213" s="5">
        <v>160224.18</v>
      </c>
      <c r="D1213" s="5">
        <v>27267.96</v>
      </c>
      <c r="E1213" s="5">
        <f t="shared" si="46"/>
        <v>187492.13999999998</v>
      </c>
      <c r="F1213" s="9">
        <v>156136.93</v>
      </c>
      <c r="G1213" s="5">
        <v>34046.76</v>
      </c>
      <c r="I1213" s="5">
        <f t="shared" si="47"/>
        <v>190183.69</v>
      </c>
    </row>
    <row r="1214" spans="1:9" ht="25.5">
      <c r="A1214" s="2" t="s">
        <v>47</v>
      </c>
      <c r="B1214" s="2" t="s">
        <v>556</v>
      </c>
      <c r="C1214" s="5">
        <v>156623.35</v>
      </c>
      <c r="D1214" s="5">
        <v>25878.96</v>
      </c>
      <c r="E1214" s="5">
        <f t="shared" si="46"/>
        <v>182502.31</v>
      </c>
      <c r="F1214" s="9">
        <v>156640.3</v>
      </c>
      <c r="G1214" s="5">
        <v>34048.68</v>
      </c>
      <c r="I1214" s="5">
        <f t="shared" si="47"/>
        <v>190688.97999999998</v>
      </c>
    </row>
    <row r="1215" spans="1:9" ht="25.5">
      <c r="A1215" s="2" t="s">
        <v>47</v>
      </c>
      <c r="B1215" s="2" t="s">
        <v>556</v>
      </c>
      <c r="C1215" s="5">
        <v>146824.95</v>
      </c>
      <c r="D1215" s="5">
        <v>26941.32</v>
      </c>
      <c r="E1215" s="5">
        <f t="shared" si="46"/>
        <v>173766.27000000002</v>
      </c>
      <c r="F1215" s="9">
        <v>160395.64</v>
      </c>
      <c r="G1215" s="5">
        <v>30731.64</v>
      </c>
      <c r="I1215" s="5">
        <f t="shared" si="47"/>
        <v>191127.28000000003</v>
      </c>
    </row>
    <row r="1216" spans="1:9" ht="12.75">
      <c r="A1216" s="2" t="s">
        <v>47</v>
      </c>
      <c r="B1216" s="2" t="s">
        <v>375</v>
      </c>
      <c r="C1216" s="5">
        <v>171613.15</v>
      </c>
      <c r="D1216" s="5">
        <v>29916.6</v>
      </c>
      <c r="E1216" s="5">
        <f t="shared" si="46"/>
        <v>201529.75</v>
      </c>
      <c r="F1216" s="9">
        <v>158430.28</v>
      </c>
      <c r="G1216" s="5">
        <v>33607.56</v>
      </c>
      <c r="I1216" s="5">
        <f t="shared" si="47"/>
        <v>192037.84</v>
      </c>
    </row>
    <row r="1217" spans="1:9" ht="25.5">
      <c r="A1217" s="2" t="s">
        <v>47</v>
      </c>
      <c r="B1217" s="2" t="s">
        <v>556</v>
      </c>
      <c r="C1217" s="5">
        <v>162732.09</v>
      </c>
      <c r="D1217" s="5">
        <v>27145.92</v>
      </c>
      <c r="E1217" s="5">
        <f t="shared" si="46"/>
        <v>189878.01</v>
      </c>
      <c r="F1217" s="9">
        <v>158896.47</v>
      </c>
      <c r="G1217" s="5">
        <v>33887.04</v>
      </c>
      <c r="I1217" s="5">
        <f t="shared" si="47"/>
        <v>192783.51</v>
      </c>
    </row>
    <row r="1218" spans="1:9" ht="25.5">
      <c r="A1218" s="2" t="s">
        <v>47</v>
      </c>
      <c r="B1218" s="2" t="s">
        <v>556</v>
      </c>
      <c r="C1218" s="5">
        <v>162531.88</v>
      </c>
      <c r="D1218" s="5">
        <v>27086.28</v>
      </c>
      <c r="E1218" s="5">
        <f t="shared" si="46"/>
        <v>189618.16</v>
      </c>
      <c r="F1218" s="9">
        <v>159035.53</v>
      </c>
      <c r="G1218" s="5">
        <v>33888.72</v>
      </c>
      <c r="I1218" s="5">
        <f t="shared" si="47"/>
        <v>192924.25</v>
      </c>
    </row>
    <row r="1219" spans="1:9" ht="25.5">
      <c r="A1219" s="2" t="s">
        <v>47</v>
      </c>
      <c r="B1219" s="2" t="s">
        <v>556</v>
      </c>
      <c r="C1219" s="5">
        <v>154476.88</v>
      </c>
      <c r="D1219" s="5">
        <v>26597.88</v>
      </c>
      <c r="E1219" s="5">
        <f t="shared" si="46"/>
        <v>181074.76</v>
      </c>
      <c r="F1219" s="9">
        <v>161965.53</v>
      </c>
      <c r="G1219" s="5">
        <v>32908.68</v>
      </c>
      <c r="I1219" s="5">
        <f t="shared" si="47"/>
        <v>194874.21</v>
      </c>
    </row>
    <row r="1220" spans="1:9" ht="25.5">
      <c r="A1220" s="2" t="s">
        <v>47</v>
      </c>
      <c r="B1220" s="2" t="s">
        <v>556</v>
      </c>
      <c r="C1220" s="5">
        <v>162324.81</v>
      </c>
      <c r="D1220" s="5">
        <v>30006.96</v>
      </c>
      <c r="E1220" s="5">
        <f t="shared" si="46"/>
        <v>192331.77</v>
      </c>
      <c r="F1220" s="9">
        <v>161505.88</v>
      </c>
      <c r="G1220" s="5">
        <v>33740.76</v>
      </c>
      <c r="I1220" s="5">
        <f t="shared" si="47"/>
        <v>195246.64</v>
      </c>
    </row>
    <row r="1221" spans="1:9" ht="25.5">
      <c r="A1221" s="2" t="s">
        <v>47</v>
      </c>
      <c r="B1221" s="2" t="s">
        <v>556</v>
      </c>
      <c r="C1221" s="5">
        <v>154785.85</v>
      </c>
      <c r="D1221" s="5">
        <v>28618.92</v>
      </c>
      <c r="E1221" s="5">
        <f t="shared" si="46"/>
        <v>183404.77000000002</v>
      </c>
      <c r="F1221" s="9">
        <v>164145.93</v>
      </c>
      <c r="G1221" s="5">
        <v>32214</v>
      </c>
      <c r="I1221" s="5">
        <f t="shared" si="47"/>
        <v>196359.93</v>
      </c>
    </row>
    <row r="1222" spans="1:9" ht="12.75">
      <c r="A1222" s="2" t="s">
        <v>47</v>
      </c>
      <c r="B1222" s="2" t="s">
        <v>375</v>
      </c>
      <c r="C1222" s="5">
        <v>164839.01</v>
      </c>
      <c r="D1222" s="5">
        <v>30687</v>
      </c>
      <c r="E1222" s="5">
        <f t="shared" si="46"/>
        <v>195526.01</v>
      </c>
      <c r="F1222" s="9">
        <v>162730.09</v>
      </c>
      <c r="G1222" s="5">
        <v>34818</v>
      </c>
      <c r="I1222" s="5">
        <f t="shared" si="47"/>
        <v>197548.09</v>
      </c>
    </row>
    <row r="1223" spans="1:9" ht="25.5">
      <c r="A1223" s="2" t="s">
        <v>47</v>
      </c>
      <c r="B1223" s="2" t="s">
        <v>556</v>
      </c>
      <c r="C1223" s="5">
        <v>166429.69</v>
      </c>
      <c r="D1223" s="5">
        <v>30538.32</v>
      </c>
      <c r="E1223" s="5">
        <f t="shared" si="46"/>
        <v>196968.01</v>
      </c>
      <c r="F1223" s="9">
        <v>165919.06</v>
      </c>
      <c r="G1223" s="5">
        <v>34304.64</v>
      </c>
      <c r="I1223" s="5">
        <f t="shared" si="47"/>
        <v>200223.7</v>
      </c>
    </row>
    <row r="1224" spans="1:9" ht="25.5">
      <c r="A1224" s="2" t="s">
        <v>47</v>
      </c>
      <c r="B1224" s="2" t="s">
        <v>556</v>
      </c>
      <c r="C1224" s="5">
        <v>171171.91</v>
      </c>
      <c r="D1224" s="5">
        <v>32218.56</v>
      </c>
      <c r="E1224" s="5">
        <f t="shared" si="46"/>
        <v>203390.47</v>
      </c>
      <c r="F1224" s="9">
        <v>168556.3</v>
      </c>
      <c r="G1224" s="5">
        <v>36209.28</v>
      </c>
      <c r="I1224" s="5">
        <f t="shared" si="47"/>
        <v>204765.58</v>
      </c>
    </row>
    <row r="1225" spans="1:9" ht="25.5">
      <c r="A1225" s="2" t="s">
        <v>47</v>
      </c>
      <c r="B1225" s="2" t="s">
        <v>556</v>
      </c>
      <c r="C1225" s="5">
        <v>171565.9</v>
      </c>
      <c r="D1225" s="5">
        <v>32303.64</v>
      </c>
      <c r="E1225" s="5">
        <f t="shared" si="46"/>
        <v>203869.53999999998</v>
      </c>
      <c r="F1225" s="9">
        <v>169306.84</v>
      </c>
      <c r="G1225" s="5">
        <v>36287.28</v>
      </c>
      <c r="I1225" s="5">
        <f t="shared" si="47"/>
        <v>205594.12</v>
      </c>
    </row>
    <row r="1226" spans="1:9" ht="25.5">
      <c r="A1226" s="2" t="s">
        <v>47</v>
      </c>
      <c r="B1226" s="2" t="s">
        <v>556</v>
      </c>
      <c r="C1226" s="5">
        <v>222055.84</v>
      </c>
      <c r="D1226" s="5">
        <v>32479.32</v>
      </c>
      <c r="E1226" s="5">
        <f t="shared" si="46"/>
        <v>254535.16</v>
      </c>
      <c r="F1226" s="9">
        <v>171409.42</v>
      </c>
      <c r="G1226" s="5">
        <v>36498.96</v>
      </c>
      <c r="I1226" s="5">
        <f t="shared" si="47"/>
        <v>207908.38</v>
      </c>
    </row>
    <row r="1227" spans="1:9" ht="25.5">
      <c r="A1227" s="2" t="s">
        <v>47</v>
      </c>
      <c r="B1227" s="2" t="s">
        <v>556</v>
      </c>
      <c r="C1227" s="5">
        <v>167968.26</v>
      </c>
      <c r="D1227" s="5">
        <v>35491.44</v>
      </c>
      <c r="E1227" s="5">
        <f t="shared" si="46"/>
        <v>203459.7</v>
      </c>
      <c r="F1227" s="9">
        <v>171642.58</v>
      </c>
      <c r="G1227" s="5">
        <v>38281.3</v>
      </c>
      <c r="I1227" s="5">
        <f t="shared" si="47"/>
        <v>209923.88</v>
      </c>
    </row>
    <row r="1228" spans="1:9" ht="25.5">
      <c r="A1228" s="2" t="s">
        <v>47</v>
      </c>
      <c r="B1228" s="2" t="s">
        <v>556</v>
      </c>
      <c r="C1228" s="5">
        <v>170566.62</v>
      </c>
      <c r="D1228" s="5">
        <v>33532.8</v>
      </c>
      <c r="E1228" s="5">
        <f t="shared" si="46"/>
        <v>204099.41999999998</v>
      </c>
      <c r="F1228" s="9">
        <v>172772.23</v>
      </c>
      <c r="G1228" s="5">
        <v>38452.56</v>
      </c>
      <c r="I1228" s="5">
        <f t="shared" si="47"/>
        <v>211224.79</v>
      </c>
    </row>
    <row r="1229" spans="1:9" ht="25.5">
      <c r="A1229" s="2" t="s">
        <v>47</v>
      </c>
      <c r="B1229" s="2" t="s">
        <v>556</v>
      </c>
      <c r="C1229" s="5">
        <v>177130</v>
      </c>
      <c r="D1229" s="5">
        <v>33814.2</v>
      </c>
      <c r="E1229" s="5">
        <f t="shared" si="46"/>
        <v>210944.2</v>
      </c>
      <c r="F1229" s="9">
        <v>173559.76</v>
      </c>
      <c r="G1229" s="5">
        <v>38003.52</v>
      </c>
      <c r="I1229" s="5">
        <f t="shared" si="47"/>
        <v>211563.28</v>
      </c>
    </row>
    <row r="1230" spans="1:9" ht="25.5">
      <c r="A1230" s="2" t="s">
        <v>47</v>
      </c>
      <c r="B1230" s="2" t="s">
        <v>556</v>
      </c>
      <c r="C1230" s="5">
        <v>168532.72</v>
      </c>
      <c r="D1230" s="5">
        <v>33563.76</v>
      </c>
      <c r="E1230" s="5">
        <f t="shared" si="46"/>
        <v>202096.48</v>
      </c>
      <c r="F1230" s="9">
        <v>184827.34</v>
      </c>
      <c r="G1230" s="5">
        <v>38479.8</v>
      </c>
      <c r="I1230" s="5">
        <f t="shared" si="47"/>
        <v>223307.14</v>
      </c>
    </row>
    <row r="1231" spans="1:9" ht="25.5">
      <c r="A1231" s="2" t="s">
        <v>47</v>
      </c>
      <c r="B1231" s="2" t="s">
        <v>556</v>
      </c>
      <c r="C1231" s="5">
        <v>183416.38</v>
      </c>
      <c r="D1231" s="5">
        <v>30848.76</v>
      </c>
      <c r="E1231" s="5">
        <f t="shared" si="46"/>
        <v>214265.14</v>
      </c>
      <c r="F1231" s="9">
        <v>183421.12</v>
      </c>
      <c r="G1231" s="5">
        <v>40779.12</v>
      </c>
      <c r="I1231" s="5">
        <f t="shared" si="47"/>
        <v>224200.24</v>
      </c>
    </row>
    <row r="1232" spans="1:9" ht="12.75">
      <c r="A1232" s="2" t="s">
        <v>47</v>
      </c>
      <c r="B1232" s="2" t="s">
        <v>375</v>
      </c>
      <c r="C1232" s="5">
        <v>166320.43</v>
      </c>
      <c r="D1232" s="5">
        <v>31312.08</v>
      </c>
      <c r="E1232" s="5">
        <f t="shared" si="46"/>
        <v>197632.51</v>
      </c>
      <c r="F1232" s="9">
        <v>187981.49</v>
      </c>
      <c r="G1232" s="5">
        <v>40354.08</v>
      </c>
      <c r="I1232" s="5">
        <f t="shared" si="47"/>
        <v>228335.57</v>
      </c>
    </row>
    <row r="1233" spans="1:9" ht="25.5">
      <c r="A1233" s="2" t="s">
        <v>47</v>
      </c>
      <c r="B1233" s="2" t="s">
        <v>556</v>
      </c>
      <c r="C1233" s="5">
        <v>198759.76</v>
      </c>
      <c r="D1233" s="5">
        <v>38083.08</v>
      </c>
      <c r="E1233" s="5">
        <f t="shared" si="46"/>
        <v>236842.84000000003</v>
      </c>
      <c r="F1233" s="9">
        <v>194342.85</v>
      </c>
      <c r="G1233" s="5">
        <v>42830.16</v>
      </c>
      <c r="I1233" s="5">
        <f t="shared" si="47"/>
        <v>237173.01</v>
      </c>
    </row>
    <row r="1234" spans="1:9" ht="25.5">
      <c r="A1234" s="2" t="s">
        <v>47</v>
      </c>
      <c r="B1234" s="2" t="s">
        <v>556</v>
      </c>
      <c r="C1234" s="5">
        <v>198534.49</v>
      </c>
      <c r="D1234" s="5">
        <v>39305.4</v>
      </c>
      <c r="E1234" s="5">
        <f t="shared" si="46"/>
        <v>237839.88999999998</v>
      </c>
      <c r="F1234" s="9">
        <v>195722.08</v>
      </c>
      <c r="G1234" s="5">
        <v>44945.04</v>
      </c>
      <c r="I1234" s="5">
        <f t="shared" si="47"/>
        <v>240667.12</v>
      </c>
    </row>
    <row r="1235" spans="1:9" ht="25.5">
      <c r="A1235" s="2" t="s">
        <v>47</v>
      </c>
      <c r="B1235" s="2" t="s">
        <v>556</v>
      </c>
      <c r="C1235" s="5">
        <v>200381.61</v>
      </c>
      <c r="D1235" s="5">
        <v>37265.88</v>
      </c>
      <c r="E1235" s="5">
        <f t="shared" si="46"/>
        <v>237647.49</v>
      </c>
      <c r="F1235" s="9">
        <v>199123.3</v>
      </c>
      <c r="G1235" s="5">
        <v>41861.04</v>
      </c>
      <c r="I1235" s="5">
        <f t="shared" si="47"/>
        <v>240984.34</v>
      </c>
    </row>
    <row r="1236" spans="1:9" ht="25.5">
      <c r="A1236" s="2" t="s">
        <v>47</v>
      </c>
      <c r="B1236" s="2" t="s">
        <v>556</v>
      </c>
      <c r="C1236" s="5" t="s">
        <v>379</v>
      </c>
      <c r="D1236" s="5" t="s">
        <v>379</v>
      </c>
      <c r="E1236" s="5">
        <f t="shared" si="46"/>
        <v>0</v>
      </c>
      <c r="F1236" s="9">
        <v>208371.67</v>
      </c>
      <c r="G1236" s="5">
        <v>46439.14</v>
      </c>
      <c r="I1236" s="5">
        <f t="shared" si="47"/>
        <v>254810.81</v>
      </c>
    </row>
    <row r="1237" spans="1:9" ht="25.5">
      <c r="A1237" s="2" t="s">
        <v>47</v>
      </c>
      <c r="B1237" s="2" t="s">
        <v>556</v>
      </c>
      <c r="C1237" s="5">
        <v>211677.42</v>
      </c>
      <c r="D1237" s="5">
        <v>39511.92</v>
      </c>
      <c r="E1237" s="5">
        <f t="shared" si="46"/>
        <v>251189.34000000003</v>
      </c>
      <c r="F1237" s="9">
        <v>210499.51</v>
      </c>
      <c r="G1237" s="5">
        <v>44409.12</v>
      </c>
      <c r="I1237" s="5">
        <f t="shared" si="47"/>
        <v>254908.63</v>
      </c>
    </row>
    <row r="1238" spans="1:9" ht="25.5">
      <c r="A1238" s="2" t="s">
        <v>47</v>
      </c>
      <c r="B1238" s="2" t="s">
        <v>556</v>
      </c>
      <c r="C1238" s="5">
        <v>217787.96</v>
      </c>
      <c r="D1238" s="5">
        <v>40899.96</v>
      </c>
      <c r="E1238" s="5">
        <f t="shared" si="46"/>
        <v>258687.91999999998</v>
      </c>
      <c r="F1238" s="9">
        <v>216368.14</v>
      </c>
      <c r="G1238" s="5">
        <v>45953.64</v>
      </c>
      <c r="I1238" s="5">
        <f t="shared" si="47"/>
        <v>262321.78</v>
      </c>
    </row>
    <row r="1239" spans="1:9" ht="25.5">
      <c r="A1239" s="2" t="s">
        <v>50</v>
      </c>
      <c r="B1239" s="2" t="s">
        <v>557</v>
      </c>
      <c r="C1239" s="5">
        <v>3431</v>
      </c>
      <c r="D1239" s="5">
        <v>646</v>
      </c>
      <c r="E1239" s="5">
        <f t="shared" si="46"/>
        <v>4077</v>
      </c>
      <c r="F1239" s="9">
        <v>3845</v>
      </c>
      <c r="G1239" s="5">
        <v>756</v>
      </c>
      <c r="I1239" s="5">
        <f t="shared" si="47"/>
        <v>4601</v>
      </c>
    </row>
    <row r="1240" spans="1:9" ht="25.5">
      <c r="A1240" s="2" t="s">
        <v>50</v>
      </c>
      <c r="B1240" s="2" t="s">
        <v>557</v>
      </c>
      <c r="C1240" s="5">
        <v>7013</v>
      </c>
      <c r="D1240" s="5">
        <v>1270</v>
      </c>
      <c r="E1240" s="5">
        <f t="shared" si="46"/>
        <v>8283</v>
      </c>
      <c r="F1240" s="9">
        <v>4469</v>
      </c>
      <c r="G1240" s="5">
        <v>904</v>
      </c>
      <c r="I1240" s="5">
        <f t="shared" si="47"/>
        <v>5373</v>
      </c>
    </row>
    <row r="1241" spans="1:9" ht="25.5">
      <c r="A1241" s="2" t="s">
        <v>50</v>
      </c>
      <c r="B1241" s="2" t="s">
        <v>556</v>
      </c>
      <c r="C1241" s="5">
        <v>0</v>
      </c>
      <c r="D1241" s="5">
        <v>0</v>
      </c>
      <c r="E1241" s="5">
        <f t="shared" si="46"/>
        <v>0</v>
      </c>
      <c r="F1241" s="9">
        <v>14521</v>
      </c>
      <c r="G1241" s="5">
        <v>2542</v>
      </c>
      <c r="I1241" s="5">
        <f t="shared" si="47"/>
        <v>17063</v>
      </c>
    </row>
    <row r="1242" spans="1:9" ht="25.5">
      <c r="A1242" s="2" t="s">
        <v>50</v>
      </c>
      <c r="B1242" s="2" t="s">
        <v>556</v>
      </c>
      <c r="C1242" s="5">
        <v>0</v>
      </c>
      <c r="D1242" s="5">
        <v>0</v>
      </c>
      <c r="E1242" s="5">
        <f t="shared" si="46"/>
        <v>0</v>
      </c>
      <c r="F1242" s="9">
        <v>17759</v>
      </c>
      <c r="G1242" s="5">
        <v>3926</v>
      </c>
      <c r="I1242" s="5">
        <f t="shared" si="47"/>
        <v>21685</v>
      </c>
    </row>
    <row r="1243" spans="1:9" ht="25.5">
      <c r="A1243" s="2" t="s">
        <v>50</v>
      </c>
      <c r="B1243" s="2" t="s">
        <v>556</v>
      </c>
      <c r="C1243" s="5">
        <v>39098</v>
      </c>
      <c r="D1243" s="5">
        <v>7355</v>
      </c>
      <c r="E1243" s="5">
        <f t="shared" si="46"/>
        <v>46453</v>
      </c>
      <c r="F1243" s="9">
        <v>20333</v>
      </c>
      <c r="G1243" s="5">
        <v>4195</v>
      </c>
      <c r="I1243" s="5">
        <f t="shared" si="47"/>
        <v>24528</v>
      </c>
    </row>
    <row r="1244" spans="1:9" ht="25.5">
      <c r="A1244" s="2" t="s">
        <v>50</v>
      </c>
      <c r="B1244" s="2" t="s">
        <v>273</v>
      </c>
      <c r="C1244" s="5">
        <v>29821</v>
      </c>
      <c r="D1244" s="5">
        <v>5500</v>
      </c>
      <c r="E1244" s="5">
        <f t="shared" si="46"/>
        <v>35321</v>
      </c>
      <c r="F1244" s="9">
        <v>29794</v>
      </c>
      <c r="G1244" s="5">
        <v>6274</v>
      </c>
      <c r="I1244" s="5">
        <f t="shared" si="47"/>
        <v>36068</v>
      </c>
    </row>
    <row r="1245" spans="1:9" ht="25.5">
      <c r="A1245" s="2" t="s">
        <v>50</v>
      </c>
      <c r="B1245" s="2" t="s">
        <v>556</v>
      </c>
      <c r="C1245" s="5">
        <v>116709</v>
      </c>
      <c r="D1245" s="5">
        <v>20007</v>
      </c>
      <c r="E1245" s="5">
        <f t="shared" si="46"/>
        <v>136716</v>
      </c>
      <c r="F1245" s="9">
        <v>38333</v>
      </c>
      <c r="G1245" s="5">
        <v>6999</v>
      </c>
      <c r="I1245" s="5">
        <f t="shared" si="47"/>
        <v>45332</v>
      </c>
    </row>
    <row r="1246" spans="1:9" ht="25.5">
      <c r="A1246" s="2" t="s">
        <v>50</v>
      </c>
      <c r="B1246" s="2" t="s">
        <v>556</v>
      </c>
      <c r="C1246" s="5">
        <v>53621</v>
      </c>
      <c r="D1246" s="5">
        <v>9516</v>
      </c>
      <c r="E1246" s="5">
        <f t="shared" si="46"/>
        <v>63137</v>
      </c>
      <c r="F1246" s="9">
        <v>53173</v>
      </c>
      <c r="G1246" s="5">
        <v>10744</v>
      </c>
      <c r="I1246" s="5">
        <f t="shared" si="47"/>
        <v>63917</v>
      </c>
    </row>
    <row r="1247" spans="1:9" ht="25.5">
      <c r="A1247" s="2" t="s">
        <v>50</v>
      </c>
      <c r="B1247" s="2" t="s">
        <v>556</v>
      </c>
      <c r="C1247" s="5">
        <v>56069</v>
      </c>
      <c r="D1247" s="5">
        <v>9484</v>
      </c>
      <c r="E1247" s="5">
        <f t="shared" si="46"/>
        <v>65553</v>
      </c>
      <c r="F1247" s="9">
        <v>53840</v>
      </c>
      <c r="G1247" s="5">
        <v>10695</v>
      </c>
      <c r="I1247" s="5">
        <f t="shared" si="47"/>
        <v>64535</v>
      </c>
    </row>
    <row r="1248" spans="1:9" ht="25.5">
      <c r="A1248" s="2" t="s">
        <v>50</v>
      </c>
      <c r="B1248" s="2" t="s">
        <v>556</v>
      </c>
      <c r="C1248" s="5">
        <v>64054</v>
      </c>
      <c r="D1248" s="5">
        <v>11534</v>
      </c>
      <c r="E1248" s="5">
        <f t="shared" si="46"/>
        <v>75588</v>
      </c>
      <c r="F1248" s="9">
        <v>64549</v>
      </c>
      <c r="G1248" s="5">
        <v>12994</v>
      </c>
      <c r="I1248" s="5">
        <f t="shared" si="47"/>
        <v>77543</v>
      </c>
    </row>
    <row r="1249" spans="1:9" ht="25.5">
      <c r="A1249" s="2" t="s">
        <v>50</v>
      </c>
      <c r="B1249" s="2" t="s">
        <v>556</v>
      </c>
      <c r="C1249" s="5">
        <v>71343</v>
      </c>
      <c r="D1249" s="5">
        <v>12349</v>
      </c>
      <c r="E1249" s="5">
        <f t="shared" si="46"/>
        <v>83692</v>
      </c>
      <c r="F1249" s="9">
        <v>68751</v>
      </c>
      <c r="G1249" s="5">
        <v>13923</v>
      </c>
      <c r="I1249" s="5">
        <f t="shared" si="47"/>
        <v>82674</v>
      </c>
    </row>
    <row r="1250" spans="1:9" ht="25.5">
      <c r="A1250" s="2" t="s">
        <v>50</v>
      </c>
      <c r="B1250" s="2" t="s">
        <v>556</v>
      </c>
      <c r="C1250" s="5">
        <v>77666</v>
      </c>
      <c r="D1250" s="5">
        <v>14223</v>
      </c>
      <c r="E1250" s="5">
        <f t="shared" si="46"/>
        <v>91889</v>
      </c>
      <c r="F1250" s="9">
        <v>79151</v>
      </c>
      <c r="G1250" s="5">
        <v>16725</v>
      </c>
      <c r="I1250" s="5">
        <f t="shared" si="47"/>
        <v>95876</v>
      </c>
    </row>
    <row r="1251" spans="1:9" ht="25.5">
      <c r="A1251" s="2" t="s">
        <v>50</v>
      </c>
      <c r="B1251" s="2" t="s">
        <v>556</v>
      </c>
      <c r="C1251" s="5">
        <v>79735</v>
      </c>
      <c r="D1251" s="5">
        <v>14335</v>
      </c>
      <c r="E1251" s="5">
        <f t="shared" si="46"/>
        <v>94070</v>
      </c>
      <c r="F1251" s="9">
        <v>84143</v>
      </c>
      <c r="G1251" s="5">
        <v>16860</v>
      </c>
      <c r="I1251" s="5">
        <f t="shared" si="47"/>
        <v>101003</v>
      </c>
    </row>
    <row r="1252" spans="1:9" ht="25.5">
      <c r="A1252" s="2" t="s">
        <v>50</v>
      </c>
      <c r="B1252" s="2" t="s">
        <v>556</v>
      </c>
      <c r="C1252" s="5">
        <v>81537</v>
      </c>
      <c r="D1252" s="5">
        <v>14223</v>
      </c>
      <c r="E1252" s="5">
        <f t="shared" si="46"/>
        <v>95760</v>
      </c>
      <c r="F1252" s="9">
        <v>84372</v>
      </c>
      <c r="G1252" s="5">
        <v>16725</v>
      </c>
      <c r="I1252" s="5">
        <f t="shared" si="47"/>
        <v>101097</v>
      </c>
    </row>
    <row r="1253" spans="1:9" ht="25.5">
      <c r="A1253" s="2" t="s">
        <v>50</v>
      </c>
      <c r="B1253" s="2" t="s">
        <v>556</v>
      </c>
      <c r="C1253" s="5">
        <v>82854</v>
      </c>
      <c r="D1253" s="5">
        <v>13755</v>
      </c>
      <c r="E1253" s="5">
        <f t="shared" si="46"/>
        <v>96609</v>
      </c>
      <c r="F1253" s="9">
        <v>84178</v>
      </c>
      <c r="G1253" s="5">
        <v>17246</v>
      </c>
      <c r="I1253" s="5">
        <f t="shared" si="47"/>
        <v>101424</v>
      </c>
    </row>
    <row r="1254" spans="1:9" ht="25.5">
      <c r="A1254" s="2" t="s">
        <v>50</v>
      </c>
      <c r="B1254" s="2" t="s">
        <v>556</v>
      </c>
      <c r="C1254" s="5">
        <v>81087</v>
      </c>
      <c r="D1254" s="5">
        <v>14836</v>
      </c>
      <c r="E1254" s="5">
        <f t="shared" si="46"/>
        <v>95923</v>
      </c>
      <c r="F1254" s="9">
        <v>85279</v>
      </c>
      <c r="G1254" s="5">
        <v>17239</v>
      </c>
      <c r="I1254" s="5">
        <f t="shared" si="47"/>
        <v>102518</v>
      </c>
    </row>
    <row r="1255" spans="1:9" ht="25.5">
      <c r="A1255" s="2" t="s">
        <v>50</v>
      </c>
      <c r="B1255" s="2" t="s">
        <v>556</v>
      </c>
      <c r="C1255" s="5">
        <v>83526</v>
      </c>
      <c r="D1255" s="5">
        <v>15103</v>
      </c>
      <c r="E1255" s="5">
        <f t="shared" si="46"/>
        <v>98629</v>
      </c>
      <c r="F1255" s="9">
        <v>89480</v>
      </c>
      <c r="G1255" s="5">
        <v>18292</v>
      </c>
      <c r="I1255" s="5">
        <f t="shared" si="47"/>
        <v>107772</v>
      </c>
    </row>
    <row r="1256" spans="1:9" ht="25.5">
      <c r="A1256" s="2" t="s">
        <v>50</v>
      </c>
      <c r="B1256" s="2" t="s">
        <v>556</v>
      </c>
      <c r="C1256" s="5">
        <v>118741</v>
      </c>
      <c r="D1256" s="5">
        <v>20726</v>
      </c>
      <c r="E1256" s="5">
        <f t="shared" si="46"/>
        <v>139467</v>
      </c>
      <c r="F1256" s="9">
        <v>94648</v>
      </c>
      <c r="G1256" s="5">
        <v>15589</v>
      </c>
      <c r="I1256" s="5">
        <f t="shared" si="47"/>
        <v>110237</v>
      </c>
    </row>
    <row r="1257" spans="1:9" ht="25.5">
      <c r="A1257" s="2" t="s">
        <v>50</v>
      </c>
      <c r="B1257" s="2" t="s">
        <v>556</v>
      </c>
      <c r="C1257" s="5">
        <v>137835</v>
      </c>
      <c r="D1257" s="5">
        <v>25180</v>
      </c>
      <c r="E1257" s="5">
        <f t="shared" si="46"/>
        <v>163015</v>
      </c>
      <c r="F1257" s="9">
        <v>103121</v>
      </c>
      <c r="G1257" s="5">
        <v>18925</v>
      </c>
      <c r="I1257" s="5">
        <f t="shared" si="47"/>
        <v>122046</v>
      </c>
    </row>
    <row r="1258" spans="1:9" ht="25.5">
      <c r="A1258" s="2" t="s">
        <v>50</v>
      </c>
      <c r="B1258" s="2" t="s">
        <v>556</v>
      </c>
      <c r="C1258" s="5">
        <v>93857</v>
      </c>
      <c r="D1258" s="5">
        <v>16694</v>
      </c>
      <c r="E1258" s="5">
        <f t="shared" si="46"/>
        <v>110551</v>
      </c>
      <c r="F1258" s="9">
        <v>106356</v>
      </c>
      <c r="G1258" s="5">
        <v>18824</v>
      </c>
      <c r="I1258" s="5">
        <f t="shared" si="47"/>
        <v>125180</v>
      </c>
    </row>
    <row r="1259" spans="1:9" ht="25.5">
      <c r="A1259" s="2" t="s">
        <v>50</v>
      </c>
      <c r="B1259" s="2" t="s">
        <v>556</v>
      </c>
      <c r="C1259" s="5">
        <v>105282</v>
      </c>
      <c r="D1259" s="5">
        <v>20389</v>
      </c>
      <c r="E1259" s="5">
        <f t="shared" si="46"/>
        <v>125671</v>
      </c>
      <c r="F1259" s="9">
        <v>104229</v>
      </c>
      <c r="G1259" s="5">
        <v>23009</v>
      </c>
      <c r="I1259" s="5">
        <f t="shared" si="47"/>
        <v>127238</v>
      </c>
    </row>
    <row r="1260" spans="1:9" ht="25.5">
      <c r="A1260" s="2" t="s">
        <v>50</v>
      </c>
      <c r="B1260" s="2" t="s">
        <v>556</v>
      </c>
      <c r="C1260" s="5">
        <v>104390</v>
      </c>
      <c r="D1260" s="5">
        <v>19093</v>
      </c>
      <c r="E1260" s="5">
        <f t="shared" si="46"/>
        <v>123483</v>
      </c>
      <c r="F1260" s="9">
        <v>105739</v>
      </c>
      <c r="G1260" s="5">
        <v>21530</v>
      </c>
      <c r="I1260" s="5">
        <f t="shared" si="47"/>
        <v>127269</v>
      </c>
    </row>
    <row r="1261" spans="1:9" ht="25.5">
      <c r="A1261" s="2" t="s">
        <v>50</v>
      </c>
      <c r="B1261" s="2" t="s">
        <v>556</v>
      </c>
      <c r="C1261" s="5">
        <v>105853</v>
      </c>
      <c r="D1261" s="5">
        <v>18969</v>
      </c>
      <c r="E1261" s="5">
        <f t="shared" si="46"/>
        <v>124822</v>
      </c>
      <c r="F1261" s="9">
        <v>106425</v>
      </c>
      <c r="G1261" s="5">
        <v>21389</v>
      </c>
      <c r="I1261" s="5">
        <f t="shared" si="47"/>
        <v>127814</v>
      </c>
    </row>
    <row r="1262" spans="1:9" ht="25.5">
      <c r="A1262" s="2" t="s">
        <v>50</v>
      </c>
      <c r="B1262" s="2" t="s">
        <v>556</v>
      </c>
      <c r="C1262" s="5">
        <v>105298</v>
      </c>
      <c r="D1262" s="5">
        <v>19097</v>
      </c>
      <c r="E1262" s="5">
        <f t="shared" si="46"/>
        <v>124395</v>
      </c>
      <c r="F1262" s="9">
        <v>107035</v>
      </c>
      <c r="G1262" s="5">
        <v>21533</v>
      </c>
      <c r="I1262" s="5">
        <f t="shared" si="47"/>
        <v>128568</v>
      </c>
    </row>
    <row r="1263" spans="1:9" ht="25.5">
      <c r="A1263" s="2" t="s">
        <v>50</v>
      </c>
      <c r="B1263" s="2" t="s">
        <v>556</v>
      </c>
      <c r="C1263" s="5">
        <v>104771</v>
      </c>
      <c r="D1263" s="5">
        <v>18985</v>
      </c>
      <c r="E1263" s="5">
        <f t="shared" si="46"/>
        <v>123756</v>
      </c>
      <c r="F1263" s="9">
        <v>107547</v>
      </c>
      <c r="G1263" s="5">
        <v>21389</v>
      </c>
      <c r="I1263" s="5">
        <f t="shared" si="47"/>
        <v>128936</v>
      </c>
    </row>
    <row r="1264" spans="1:9" ht="25.5">
      <c r="A1264" s="2" t="s">
        <v>50</v>
      </c>
      <c r="B1264" s="2" t="s">
        <v>556</v>
      </c>
      <c r="C1264" s="5">
        <v>100675</v>
      </c>
      <c r="D1264" s="5">
        <v>18969</v>
      </c>
      <c r="E1264" s="5">
        <f t="shared" si="46"/>
        <v>119644</v>
      </c>
      <c r="F1264" s="9">
        <v>107729</v>
      </c>
      <c r="G1264" s="5">
        <v>21389</v>
      </c>
      <c r="I1264" s="5">
        <f t="shared" si="47"/>
        <v>129118</v>
      </c>
    </row>
    <row r="1265" spans="1:9" ht="25.5">
      <c r="A1265" s="2" t="s">
        <v>50</v>
      </c>
      <c r="B1265" s="2" t="s">
        <v>556</v>
      </c>
      <c r="C1265" s="5">
        <v>107062</v>
      </c>
      <c r="D1265" s="5">
        <v>19097</v>
      </c>
      <c r="E1265" s="5">
        <f t="shared" si="46"/>
        <v>126159</v>
      </c>
      <c r="F1265" s="9">
        <v>108322</v>
      </c>
      <c r="G1265" s="5">
        <v>21533</v>
      </c>
      <c r="I1265" s="5">
        <f t="shared" si="47"/>
        <v>129855</v>
      </c>
    </row>
    <row r="1266" spans="1:9" ht="25.5">
      <c r="A1266" s="2" t="s">
        <v>50</v>
      </c>
      <c r="B1266" s="2" t="s">
        <v>556</v>
      </c>
      <c r="C1266" s="5">
        <v>98090</v>
      </c>
      <c r="D1266" s="5">
        <v>16355</v>
      </c>
      <c r="E1266" s="5">
        <f t="shared" si="46"/>
        <v>114445</v>
      </c>
      <c r="F1266" s="9">
        <v>108715</v>
      </c>
      <c r="G1266" s="5">
        <v>21833</v>
      </c>
      <c r="I1266" s="5">
        <f t="shared" si="47"/>
        <v>130548</v>
      </c>
    </row>
    <row r="1267" spans="1:9" ht="25.5">
      <c r="A1267" s="2" t="s">
        <v>50</v>
      </c>
      <c r="B1267" s="2" t="s">
        <v>556</v>
      </c>
      <c r="C1267" s="5">
        <v>110417</v>
      </c>
      <c r="D1267" s="5">
        <v>20105</v>
      </c>
      <c r="E1267" s="5">
        <f t="shared" si="46"/>
        <v>130522</v>
      </c>
      <c r="F1267" s="9">
        <v>108187</v>
      </c>
      <c r="G1267" s="5">
        <v>22755</v>
      </c>
      <c r="I1267" s="5">
        <f t="shared" si="47"/>
        <v>130942</v>
      </c>
    </row>
    <row r="1268" spans="1:9" ht="25.5">
      <c r="A1268" s="2" t="s">
        <v>50</v>
      </c>
      <c r="B1268" s="2" t="s">
        <v>556</v>
      </c>
      <c r="C1268" s="5">
        <v>107335</v>
      </c>
      <c r="D1268" s="5">
        <v>19324</v>
      </c>
      <c r="E1268" s="5">
        <f t="shared" si="46"/>
        <v>126659</v>
      </c>
      <c r="F1268" s="9">
        <v>109184</v>
      </c>
      <c r="G1268" s="5">
        <v>22326</v>
      </c>
      <c r="I1268" s="5">
        <f t="shared" si="47"/>
        <v>131510</v>
      </c>
    </row>
    <row r="1269" spans="1:9" ht="25.5">
      <c r="A1269" s="2" t="s">
        <v>50</v>
      </c>
      <c r="B1269" s="2" t="s">
        <v>556</v>
      </c>
      <c r="C1269" s="5">
        <v>103718</v>
      </c>
      <c r="D1269" s="5">
        <v>17071</v>
      </c>
      <c r="E1269" s="5">
        <f t="shared" si="46"/>
        <v>120789</v>
      </c>
      <c r="F1269" s="9">
        <v>111118</v>
      </c>
      <c r="G1269" s="5">
        <v>21422</v>
      </c>
      <c r="I1269" s="5">
        <f t="shared" si="47"/>
        <v>132540</v>
      </c>
    </row>
    <row r="1270" spans="1:9" ht="25.5">
      <c r="A1270" s="2" t="s">
        <v>50</v>
      </c>
      <c r="B1270" s="2" t="s">
        <v>556</v>
      </c>
      <c r="C1270" s="5">
        <v>107842</v>
      </c>
      <c r="D1270" s="5">
        <v>19495</v>
      </c>
      <c r="E1270" s="5">
        <f t="shared" si="46"/>
        <v>127337</v>
      </c>
      <c r="F1270" s="9">
        <v>110754</v>
      </c>
      <c r="G1270" s="5">
        <v>22847</v>
      </c>
      <c r="I1270" s="5">
        <f t="shared" si="47"/>
        <v>133601</v>
      </c>
    </row>
    <row r="1271" spans="1:9" ht="25.5">
      <c r="A1271" s="2" t="s">
        <v>50</v>
      </c>
      <c r="B1271" s="2" t="s">
        <v>556</v>
      </c>
      <c r="C1271" s="5">
        <v>112046</v>
      </c>
      <c r="D1271" s="5">
        <v>20392</v>
      </c>
      <c r="E1271" s="5">
        <f t="shared" si="46"/>
        <v>132438</v>
      </c>
      <c r="F1271" s="9">
        <v>114165</v>
      </c>
      <c r="G1271" s="5">
        <v>22989</v>
      </c>
      <c r="I1271" s="5">
        <f t="shared" si="47"/>
        <v>137154</v>
      </c>
    </row>
    <row r="1272" spans="1:9" ht="25.5">
      <c r="A1272" s="2" t="s">
        <v>50</v>
      </c>
      <c r="B1272" s="2" t="s">
        <v>556</v>
      </c>
      <c r="C1272" s="5">
        <v>112524</v>
      </c>
      <c r="D1272" s="5">
        <v>20388</v>
      </c>
      <c r="E1272" s="5">
        <f t="shared" si="46"/>
        <v>132912</v>
      </c>
      <c r="F1272" s="9">
        <v>114913</v>
      </c>
      <c r="G1272" s="5">
        <v>22986</v>
      </c>
      <c r="I1272" s="5">
        <f t="shared" si="47"/>
        <v>137899</v>
      </c>
    </row>
    <row r="1273" spans="1:9" ht="25.5">
      <c r="A1273" s="2" t="s">
        <v>50</v>
      </c>
      <c r="B1273" s="2" t="s">
        <v>556</v>
      </c>
      <c r="C1273" s="5">
        <v>120790</v>
      </c>
      <c r="D1273" s="5">
        <v>20131</v>
      </c>
      <c r="E1273" s="5">
        <f t="shared" si="46"/>
        <v>140921</v>
      </c>
      <c r="F1273" s="9">
        <v>115019</v>
      </c>
      <c r="G1273" s="5">
        <v>22909</v>
      </c>
      <c r="I1273" s="5">
        <f t="shared" si="47"/>
        <v>137928</v>
      </c>
    </row>
    <row r="1274" spans="1:9" ht="25.5">
      <c r="A1274" s="2" t="s">
        <v>50</v>
      </c>
      <c r="B1274" s="2" t="s">
        <v>556</v>
      </c>
      <c r="C1274" s="5">
        <v>121564</v>
      </c>
      <c r="D1274" s="5">
        <v>22261</v>
      </c>
      <c r="E1274" s="5">
        <f aca="true" t="shared" si="48" ref="E1274:E1337">SUM(C1274:D1274)</f>
        <v>143825</v>
      </c>
      <c r="F1274" s="9">
        <v>116598</v>
      </c>
      <c r="G1274" s="5">
        <v>25155</v>
      </c>
      <c r="I1274" s="5">
        <f aca="true" t="shared" si="49" ref="I1274:I1337">SUM(F1274:H1274)</f>
        <v>141753</v>
      </c>
    </row>
    <row r="1275" spans="1:9" ht="25.5">
      <c r="A1275" s="2" t="s">
        <v>50</v>
      </c>
      <c r="B1275" s="2" t="s">
        <v>556</v>
      </c>
      <c r="C1275" s="5">
        <v>117766</v>
      </c>
      <c r="D1275" s="5">
        <v>20986</v>
      </c>
      <c r="E1275" s="5">
        <f t="shared" si="48"/>
        <v>138752</v>
      </c>
      <c r="F1275" s="9">
        <v>121106</v>
      </c>
      <c r="G1275" s="5">
        <v>23666</v>
      </c>
      <c r="I1275" s="5">
        <f t="shared" si="49"/>
        <v>144772</v>
      </c>
    </row>
    <row r="1276" spans="1:9" ht="25.5">
      <c r="A1276" s="2" t="s">
        <v>50</v>
      </c>
      <c r="B1276" s="2" t="s">
        <v>556</v>
      </c>
      <c r="C1276" s="5">
        <v>86893</v>
      </c>
      <c r="D1276" s="5">
        <v>15645</v>
      </c>
      <c r="E1276" s="5">
        <f t="shared" si="48"/>
        <v>102538</v>
      </c>
      <c r="F1276" s="9">
        <v>131542</v>
      </c>
      <c r="G1276" s="5">
        <v>18770</v>
      </c>
      <c r="I1276" s="5">
        <f t="shared" si="49"/>
        <v>150312</v>
      </c>
    </row>
    <row r="1277" spans="1:9" ht="25.5">
      <c r="A1277" s="2" t="s">
        <v>50</v>
      </c>
      <c r="B1277" s="2" t="s">
        <v>556</v>
      </c>
      <c r="C1277" s="5">
        <v>126313</v>
      </c>
      <c r="D1277" s="5">
        <v>23665</v>
      </c>
      <c r="E1277" s="5">
        <f t="shared" si="48"/>
        <v>149978</v>
      </c>
      <c r="F1277" s="9">
        <v>125312</v>
      </c>
      <c r="G1277" s="5">
        <v>26700</v>
      </c>
      <c r="I1277" s="5">
        <f t="shared" si="49"/>
        <v>152012</v>
      </c>
    </row>
    <row r="1278" spans="1:9" ht="25.5">
      <c r="A1278" s="2" t="s">
        <v>50</v>
      </c>
      <c r="B1278" s="2" t="s">
        <v>556</v>
      </c>
      <c r="C1278" s="5">
        <v>113722</v>
      </c>
      <c r="D1278" s="5">
        <v>20974</v>
      </c>
      <c r="E1278" s="5">
        <f t="shared" si="48"/>
        <v>134696</v>
      </c>
      <c r="F1278" s="9">
        <v>126399</v>
      </c>
      <c r="G1278" s="5">
        <v>26605</v>
      </c>
      <c r="I1278" s="5">
        <f t="shared" si="49"/>
        <v>153004</v>
      </c>
    </row>
    <row r="1279" spans="1:9" ht="25.5">
      <c r="A1279" s="2" t="s">
        <v>50</v>
      </c>
      <c r="B1279" s="2" t="s">
        <v>556</v>
      </c>
      <c r="C1279" s="5">
        <v>131782</v>
      </c>
      <c r="D1279" s="5">
        <v>20886</v>
      </c>
      <c r="E1279" s="5">
        <f t="shared" si="48"/>
        <v>152668</v>
      </c>
      <c r="F1279" s="9">
        <v>131122</v>
      </c>
      <c r="G1279" s="5">
        <v>27034</v>
      </c>
      <c r="I1279" s="5">
        <f t="shared" si="49"/>
        <v>158156</v>
      </c>
    </row>
    <row r="1280" spans="1:9" ht="25.5">
      <c r="A1280" s="2" t="s">
        <v>50</v>
      </c>
      <c r="B1280" s="2" t="s">
        <v>274</v>
      </c>
      <c r="C1280" s="5">
        <v>134527</v>
      </c>
      <c r="D1280" s="5">
        <v>22549</v>
      </c>
      <c r="E1280" s="5">
        <f t="shared" si="48"/>
        <v>157076</v>
      </c>
      <c r="F1280" s="9">
        <v>130894</v>
      </c>
      <c r="G1280" s="5">
        <v>27561</v>
      </c>
      <c r="I1280" s="5">
        <f t="shared" si="49"/>
        <v>158455</v>
      </c>
    </row>
    <row r="1281" spans="1:9" ht="25.5">
      <c r="A1281" s="2" t="s">
        <v>50</v>
      </c>
      <c r="B1281" s="2" t="s">
        <v>556</v>
      </c>
      <c r="C1281" s="5">
        <v>132086</v>
      </c>
      <c r="D1281" s="5">
        <v>24146</v>
      </c>
      <c r="E1281" s="5">
        <f t="shared" si="48"/>
        <v>156232</v>
      </c>
      <c r="F1281" s="9">
        <v>131273</v>
      </c>
      <c r="G1281" s="5">
        <v>27226</v>
      </c>
      <c r="I1281" s="5">
        <f t="shared" si="49"/>
        <v>158499</v>
      </c>
    </row>
    <row r="1282" spans="1:9" ht="25.5">
      <c r="A1282" s="2" t="s">
        <v>50</v>
      </c>
      <c r="B1282" s="2" t="s">
        <v>556</v>
      </c>
      <c r="C1282" s="5">
        <v>127691</v>
      </c>
      <c r="D1282" s="5">
        <v>22876</v>
      </c>
      <c r="E1282" s="5">
        <f t="shared" si="48"/>
        <v>150567</v>
      </c>
      <c r="F1282" s="9">
        <v>132927</v>
      </c>
      <c r="G1282" s="5">
        <v>25799</v>
      </c>
      <c r="I1282" s="5">
        <f t="shared" si="49"/>
        <v>158726</v>
      </c>
    </row>
    <row r="1283" spans="1:9" ht="25.5">
      <c r="A1283" s="2" t="s">
        <v>50</v>
      </c>
      <c r="B1283" s="2" t="s">
        <v>556</v>
      </c>
      <c r="C1283" s="5">
        <v>138284</v>
      </c>
      <c r="D1283" s="5">
        <v>24331</v>
      </c>
      <c r="E1283" s="5">
        <f t="shared" si="48"/>
        <v>162615</v>
      </c>
      <c r="F1283" s="9">
        <v>131358</v>
      </c>
      <c r="G1283" s="5">
        <v>27493</v>
      </c>
      <c r="I1283" s="5">
        <f t="shared" si="49"/>
        <v>158851</v>
      </c>
    </row>
    <row r="1284" spans="1:9" ht="25.5">
      <c r="A1284" s="2" t="s">
        <v>50</v>
      </c>
      <c r="B1284" s="2" t="s">
        <v>556</v>
      </c>
      <c r="C1284" s="5">
        <v>123760</v>
      </c>
      <c r="D1284" s="5">
        <v>21083</v>
      </c>
      <c r="E1284" s="5">
        <f t="shared" si="48"/>
        <v>144843</v>
      </c>
      <c r="F1284" s="9">
        <v>133409</v>
      </c>
      <c r="G1284" s="5">
        <v>25478</v>
      </c>
      <c r="I1284" s="5">
        <f t="shared" si="49"/>
        <v>158887</v>
      </c>
    </row>
    <row r="1285" spans="1:9" ht="25.5">
      <c r="A1285" s="2" t="s">
        <v>50</v>
      </c>
      <c r="B1285" s="2" t="s">
        <v>556</v>
      </c>
      <c r="C1285" s="5">
        <v>128594</v>
      </c>
      <c r="D1285" s="5">
        <v>23325</v>
      </c>
      <c r="E1285" s="5">
        <f t="shared" si="48"/>
        <v>151919</v>
      </c>
      <c r="F1285" s="9">
        <v>131969</v>
      </c>
      <c r="G1285" s="5">
        <v>27099</v>
      </c>
      <c r="I1285" s="5">
        <f t="shared" si="49"/>
        <v>159068</v>
      </c>
    </row>
    <row r="1286" spans="1:9" ht="25.5">
      <c r="A1286" s="2" t="s">
        <v>50</v>
      </c>
      <c r="B1286" s="2" t="s">
        <v>556</v>
      </c>
      <c r="C1286" s="5">
        <v>134166</v>
      </c>
      <c r="D1286" s="5">
        <v>24012</v>
      </c>
      <c r="E1286" s="5">
        <f t="shared" si="48"/>
        <v>158178</v>
      </c>
      <c r="F1286" s="9">
        <v>133054</v>
      </c>
      <c r="G1286" s="5">
        <v>27075</v>
      </c>
      <c r="I1286" s="5">
        <f t="shared" si="49"/>
        <v>160129</v>
      </c>
    </row>
    <row r="1287" spans="1:9" ht="25.5">
      <c r="A1287" s="2" t="s">
        <v>50</v>
      </c>
      <c r="B1287" s="2" t="s">
        <v>274</v>
      </c>
      <c r="C1287" s="5">
        <v>132937</v>
      </c>
      <c r="D1287" s="5">
        <v>23929</v>
      </c>
      <c r="E1287" s="5">
        <f t="shared" si="48"/>
        <v>156866</v>
      </c>
      <c r="F1287" s="9">
        <v>132630</v>
      </c>
      <c r="G1287" s="5">
        <v>27515</v>
      </c>
      <c r="I1287" s="5">
        <f t="shared" si="49"/>
        <v>160145</v>
      </c>
    </row>
    <row r="1288" spans="1:9" ht="25.5">
      <c r="A1288" s="2" t="s">
        <v>50</v>
      </c>
      <c r="B1288" s="2" t="s">
        <v>556</v>
      </c>
      <c r="C1288" s="5">
        <v>120996</v>
      </c>
      <c r="D1288" s="5">
        <v>22068</v>
      </c>
      <c r="E1288" s="5">
        <f t="shared" si="48"/>
        <v>143064</v>
      </c>
      <c r="F1288" s="9">
        <v>134427</v>
      </c>
      <c r="G1288" s="5">
        <v>25772</v>
      </c>
      <c r="I1288" s="5">
        <f t="shared" si="49"/>
        <v>160199</v>
      </c>
    </row>
    <row r="1289" spans="1:9" ht="25.5">
      <c r="A1289" s="2" t="s">
        <v>50</v>
      </c>
      <c r="B1289" s="2" t="s">
        <v>556</v>
      </c>
      <c r="C1289" s="5">
        <v>135010</v>
      </c>
      <c r="D1289" s="5">
        <v>24383</v>
      </c>
      <c r="E1289" s="5">
        <f t="shared" si="48"/>
        <v>159393</v>
      </c>
      <c r="F1289" s="9">
        <v>132714</v>
      </c>
      <c r="G1289" s="5">
        <v>27493</v>
      </c>
      <c r="I1289" s="5">
        <f t="shared" si="49"/>
        <v>160207</v>
      </c>
    </row>
    <row r="1290" spans="1:9" ht="25.5">
      <c r="A1290" s="2" t="s">
        <v>50</v>
      </c>
      <c r="B1290" s="2" t="s">
        <v>556</v>
      </c>
      <c r="C1290" s="5">
        <v>138052</v>
      </c>
      <c r="D1290" s="5">
        <v>24005</v>
      </c>
      <c r="E1290" s="5">
        <f t="shared" si="48"/>
        <v>162057</v>
      </c>
      <c r="F1290" s="9">
        <v>133255</v>
      </c>
      <c r="G1290" s="5">
        <v>27067</v>
      </c>
      <c r="I1290" s="5">
        <f t="shared" si="49"/>
        <v>160322</v>
      </c>
    </row>
    <row r="1291" spans="1:9" ht="25.5">
      <c r="A1291" s="2" t="s">
        <v>50</v>
      </c>
      <c r="B1291" s="2" t="s">
        <v>556</v>
      </c>
      <c r="C1291" s="5">
        <v>133139</v>
      </c>
      <c r="D1291" s="5">
        <v>22876</v>
      </c>
      <c r="E1291" s="5">
        <f t="shared" si="48"/>
        <v>156015</v>
      </c>
      <c r="F1291" s="9">
        <v>131379</v>
      </c>
      <c r="G1291" s="5">
        <v>29375</v>
      </c>
      <c r="I1291" s="5">
        <f t="shared" si="49"/>
        <v>160754</v>
      </c>
    </row>
    <row r="1292" spans="1:9" ht="25.5">
      <c r="A1292" s="2" t="s">
        <v>50</v>
      </c>
      <c r="B1292" s="2" t="s">
        <v>556</v>
      </c>
      <c r="C1292" s="5">
        <v>132836</v>
      </c>
      <c r="D1292" s="5">
        <v>24009</v>
      </c>
      <c r="E1292" s="5">
        <f t="shared" si="48"/>
        <v>156845</v>
      </c>
      <c r="F1292" s="9">
        <v>134055</v>
      </c>
      <c r="G1292" s="5">
        <v>27072</v>
      </c>
      <c r="I1292" s="5">
        <f t="shared" si="49"/>
        <v>161127</v>
      </c>
    </row>
    <row r="1293" spans="1:9" ht="25.5">
      <c r="A1293" s="2" t="s">
        <v>50</v>
      </c>
      <c r="B1293" s="2" t="s">
        <v>556</v>
      </c>
      <c r="C1293" s="5">
        <v>136697</v>
      </c>
      <c r="D1293" s="5">
        <v>24542</v>
      </c>
      <c r="E1293" s="5">
        <f t="shared" si="48"/>
        <v>161239</v>
      </c>
      <c r="F1293" s="9">
        <v>133659</v>
      </c>
      <c r="G1293" s="5">
        <v>27673</v>
      </c>
      <c r="I1293" s="5">
        <f t="shared" si="49"/>
        <v>161332</v>
      </c>
    </row>
    <row r="1294" spans="1:9" ht="25.5">
      <c r="A1294" s="2" t="s">
        <v>50</v>
      </c>
      <c r="B1294" s="2" t="s">
        <v>556</v>
      </c>
      <c r="C1294" s="5">
        <v>135273</v>
      </c>
      <c r="D1294" s="5">
        <v>24021</v>
      </c>
      <c r="E1294" s="5">
        <f t="shared" si="48"/>
        <v>159294</v>
      </c>
      <c r="F1294" s="9">
        <v>133974</v>
      </c>
      <c r="G1294" s="5">
        <v>27493</v>
      </c>
      <c r="I1294" s="5">
        <f t="shared" si="49"/>
        <v>161467</v>
      </c>
    </row>
    <row r="1295" spans="1:9" ht="25.5">
      <c r="A1295" s="2" t="s">
        <v>50</v>
      </c>
      <c r="B1295" s="2" t="s">
        <v>556</v>
      </c>
      <c r="C1295" s="5">
        <v>138016</v>
      </c>
      <c r="D1295" s="5">
        <v>24542</v>
      </c>
      <c r="E1295" s="5">
        <f t="shared" si="48"/>
        <v>162558</v>
      </c>
      <c r="F1295" s="9">
        <v>134189</v>
      </c>
      <c r="G1295" s="5">
        <v>27713</v>
      </c>
      <c r="I1295" s="5">
        <f t="shared" si="49"/>
        <v>161902</v>
      </c>
    </row>
    <row r="1296" spans="1:9" ht="25.5">
      <c r="A1296" s="2" t="s">
        <v>50</v>
      </c>
      <c r="B1296" s="2" t="s">
        <v>556</v>
      </c>
      <c r="C1296" s="5">
        <v>137017</v>
      </c>
      <c r="D1296" s="5">
        <v>24168</v>
      </c>
      <c r="E1296" s="5">
        <f t="shared" si="48"/>
        <v>161185</v>
      </c>
      <c r="F1296" s="9">
        <v>136307</v>
      </c>
      <c r="G1296" s="5">
        <v>27251</v>
      </c>
      <c r="I1296" s="5">
        <f t="shared" si="49"/>
        <v>163558</v>
      </c>
    </row>
    <row r="1297" spans="1:9" ht="25.5">
      <c r="A1297" s="2" t="s">
        <v>50</v>
      </c>
      <c r="B1297" s="2" t="s">
        <v>556</v>
      </c>
      <c r="C1297" s="5">
        <v>36124</v>
      </c>
      <c r="D1297" s="5">
        <v>6280</v>
      </c>
      <c r="E1297" s="5">
        <f t="shared" si="48"/>
        <v>42404</v>
      </c>
      <c r="F1297" s="9">
        <v>133882</v>
      </c>
      <c r="G1297" s="5">
        <v>29685</v>
      </c>
      <c r="I1297" s="5">
        <f t="shared" si="49"/>
        <v>163567</v>
      </c>
    </row>
    <row r="1298" spans="1:9" ht="25.5">
      <c r="A1298" s="2" t="s">
        <v>50</v>
      </c>
      <c r="B1298" s="2" t="s">
        <v>556</v>
      </c>
      <c r="C1298" s="5">
        <v>137220</v>
      </c>
      <c r="D1298" s="5">
        <v>24716</v>
      </c>
      <c r="E1298" s="5">
        <f t="shared" si="48"/>
        <v>161936</v>
      </c>
      <c r="F1298" s="9">
        <v>135818</v>
      </c>
      <c r="G1298" s="5">
        <v>27892</v>
      </c>
      <c r="I1298" s="5">
        <f t="shared" si="49"/>
        <v>163710</v>
      </c>
    </row>
    <row r="1299" spans="1:9" ht="25.5">
      <c r="A1299" s="2" t="s">
        <v>50</v>
      </c>
      <c r="B1299" s="2" t="s">
        <v>274</v>
      </c>
      <c r="C1299" s="5">
        <v>138143</v>
      </c>
      <c r="D1299" s="5">
        <v>25279</v>
      </c>
      <c r="E1299" s="5">
        <f t="shared" si="48"/>
        <v>163422</v>
      </c>
      <c r="F1299" s="9">
        <v>136101</v>
      </c>
      <c r="G1299" s="5">
        <v>28493</v>
      </c>
      <c r="I1299" s="5">
        <f t="shared" si="49"/>
        <v>164594</v>
      </c>
    </row>
    <row r="1300" spans="1:9" ht="25.5">
      <c r="A1300" s="2" t="s">
        <v>50</v>
      </c>
      <c r="B1300" s="2" t="s">
        <v>556</v>
      </c>
      <c r="C1300" s="5">
        <v>138237</v>
      </c>
      <c r="D1300" s="5">
        <v>24722</v>
      </c>
      <c r="E1300" s="5">
        <f t="shared" si="48"/>
        <v>162959</v>
      </c>
      <c r="F1300" s="9">
        <v>136641</v>
      </c>
      <c r="G1300" s="5">
        <v>27983</v>
      </c>
      <c r="I1300" s="5">
        <f t="shared" si="49"/>
        <v>164624</v>
      </c>
    </row>
    <row r="1301" spans="1:9" ht="25.5">
      <c r="A1301" s="2" t="s">
        <v>50</v>
      </c>
      <c r="B1301" s="2" t="s">
        <v>556</v>
      </c>
      <c r="C1301" s="5">
        <v>137196</v>
      </c>
      <c r="D1301" s="5">
        <v>25078</v>
      </c>
      <c r="E1301" s="5">
        <f t="shared" si="48"/>
        <v>162274</v>
      </c>
      <c r="F1301" s="9">
        <v>136589</v>
      </c>
      <c r="G1301" s="5">
        <v>28241</v>
      </c>
      <c r="I1301" s="5">
        <f t="shared" si="49"/>
        <v>164830</v>
      </c>
    </row>
    <row r="1302" spans="1:9" ht="25.5">
      <c r="A1302" s="2" t="s">
        <v>50</v>
      </c>
      <c r="B1302" s="2" t="s">
        <v>556</v>
      </c>
      <c r="C1302" s="5">
        <v>134874</v>
      </c>
      <c r="D1302" s="5">
        <v>23848</v>
      </c>
      <c r="E1302" s="5">
        <f t="shared" si="48"/>
        <v>158722</v>
      </c>
      <c r="F1302" s="9">
        <v>137622</v>
      </c>
      <c r="G1302" s="5">
        <v>27724</v>
      </c>
      <c r="I1302" s="5">
        <f t="shared" si="49"/>
        <v>165346</v>
      </c>
    </row>
    <row r="1303" spans="1:9" ht="12.75">
      <c r="A1303" s="2" t="s">
        <v>50</v>
      </c>
      <c r="B1303" s="2" t="s">
        <v>9</v>
      </c>
      <c r="C1303" s="5">
        <v>138504</v>
      </c>
      <c r="D1303" s="5">
        <v>24839</v>
      </c>
      <c r="E1303" s="5">
        <f t="shared" si="48"/>
        <v>163343</v>
      </c>
      <c r="F1303" s="9">
        <v>137509</v>
      </c>
      <c r="G1303" s="5">
        <v>28003</v>
      </c>
      <c r="I1303" s="5">
        <f t="shared" si="49"/>
        <v>165512</v>
      </c>
    </row>
    <row r="1304" spans="1:9" ht="25.5">
      <c r="A1304" s="2" t="s">
        <v>50</v>
      </c>
      <c r="B1304" s="2" t="s">
        <v>556</v>
      </c>
      <c r="C1304" s="5">
        <v>140249</v>
      </c>
      <c r="D1304" s="5">
        <v>25009</v>
      </c>
      <c r="E1304" s="5">
        <f t="shared" si="48"/>
        <v>165258</v>
      </c>
      <c r="F1304" s="9">
        <v>137697</v>
      </c>
      <c r="G1304" s="5">
        <v>28197</v>
      </c>
      <c r="I1304" s="5">
        <f t="shared" si="49"/>
        <v>165894</v>
      </c>
    </row>
    <row r="1305" spans="1:9" ht="25.5">
      <c r="A1305" s="2" t="s">
        <v>50</v>
      </c>
      <c r="B1305" s="2" t="s">
        <v>556</v>
      </c>
      <c r="C1305" s="5">
        <v>139184</v>
      </c>
      <c r="D1305" s="5">
        <v>25084</v>
      </c>
      <c r="E1305" s="5">
        <f t="shared" si="48"/>
        <v>164268</v>
      </c>
      <c r="F1305" s="9">
        <v>138025</v>
      </c>
      <c r="G1305" s="5">
        <v>28241</v>
      </c>
      <c r="I1305" s="5">
        <f t="shared" si="49"/>
        <v>166266</v>
      </c>
    </row>
    <row r="1306" spans="1:9" ht="25.5">
      <c r="A1306" s="2" t="s">
        <v>50</v>
      </c>
      <c r="B1306" s="2" t="s">
        <v>556</v>
      </c>
      <c r="C1306" s="5">
        <v>66596</v>
      </c>
      <c r="D1306" s="5">
        <v>9263</v>
      </c>
      <c r="E1306" s="5">
        <f t="shared" si="48"/>
        <v>75859</v>
      </c>
      <c r="F1306" s="9">
        <v>148587</v>
      </c>
      <c r="G1306" s="5">
        <v>17915</v>
      </c>
      <c r="I1306" s="5">
        <f t="shared" si="49"/>
        <v>166502</v>
      </c>
    </row>
    <row r="1307" spans="1:9" ht="25.5">
      <c r="A1307" s="2" t="s">
        <v>50</v>
      </c>
      <c r="B1307" s="2" t="s">
        <v>274</v>
      </c>
      <c r="C1307" s="5">
        <v>138135</v>
      </c>
      <c r="D1307" s="5">
        <v>26842</v>
      </c>
      <c r="E1307" s="5">
        <f t="shared" si="48"/>
        <v>164977</v>
      </c>
      <c r="F1307" s="9">
        <v>136461</v>
      </c>
      <c r="G1307" s="5">
        <v>30253</v>
      </c>
      <c r="I1307" s="5">
        <f t="shared" si="49"/>
        <v>166714</v>
      </c>
    </row>
    <row r="1308" spans="1:9" ht="25.5">
      <c r="A1308" s="2" t="s">
        <v>50</v>
      </c>
      <c r="B1308" s="2" t="s">
        <v>556</v>
      </c>
      <c r="C1308" s="5">
        <v>139540</v>
      </c>
      <c r="D1308" s="5">
        <v>25516</v>
      </c>
      <c r="E1308" s="5">
        <f t="shared" si="48"/>
        <v>165056</v>
      </c>
      <c r="F1308" s="9">
        <v>137993</v>
      </c>
      <c r="G1308" s="5">
        <v>28765</v>
      </c>
      <c r="I1308" s="5">
        <f t="shared" si="49"/>
        <v>166758</v>
      </c>
    </row>
    <row r="1309" spans="1:9" ht="25.5">
      <c r="A1309" s="2" t="s">
        <v>50</v>
      </c>
      <c r="B1309" s="2" t="s">
        <v>556</v>
      </c>
      <c r="C1309" s="5">
        <v>135969</v>
      </c>
      <c r="D1309" s="5">
        <v>24932</v>
      </c>
      <c r="E1309" s="5">
        <f t="shared" si="48"/>
        <v>160901</v>
      </c>
      <c r="F1309" s="9">
        <v>138659</v>
      </c>
      <c r="G1309" s="5">
        <v>28109</v>
      </c>
      <c r="I1309" s="5">
        <f t="shared" si="49"/>
        <v>166768</v>
      </c>
    </row>
    <row r="1310" spans="1:9" ht="25.5">
      <c r="A1310" s="2" t="s">
        <v>50</v>
      </c>
      <c r="B1310" s="2" t="s">
        <v>556</v>
      </c>
      <c r="C1310" s="5">
        <v>0</v>
      </c>
      <c r="D1310" s="5">
        <v>0</v>
      </c>
      <c r="E1310" s="5">
        <f t="shared" si="48"/>
        <v>0</v>
      </c>
      <c r="F1310" s="9">
        <v>155696</v>
      </c>
      <c r="G1310" s="5">
        <v>11256</v>
      </c>
      <c r="I1310" s="5">
        <f t="shared" si="49"/>
        <v>166952</v>
      </c>
    </row>
    <row r="1311" spans="1:9" ht="12.75">
      <c r="A1311" s="2" t="s">
        <v>50</v>
      </c>
      <c r="B1311" s="2" t="s">
        <v>9</v>
      </c>
      <c r="C1311" s="5">
        <v>138252</v>
      </c>
      <c r="D1311" s="5">
        <v>24999</v>
      </c>
      <c r="E1311" s="5">
        <f t="shared" si="48"/>
        <v>163251</v>
      </c>
      <c r="F1311" s="9">
        <v>139699</v>
      </c>
      <c r="G1311" s="5">
        <v>28181</v>
      </c>
      <c r="I1311" s="5">
        <f t="shared" si="49"/>
        <v>167880</v>
      </c>
    </row>
    <row r="1312" spans="1:9" ht="25.5">
      <c r="A1312" s="2" t="s">
        <v>50</v>
      </c>
      <c r="B1312" s="2" t="s">
        <v>556</v>
      </c>
      <c r="C1312" s="5">
        <v>135890</v>
      </c>
      <c r="D1312" s="5">
        <v>25437</v>
      </c>
      <c r="E1312" s="5">
        <f t="shared" si="48"/>
        <v>161327</v>
      </c>
      <c r="F1312" s="9">
        <v>138733</v>
      </c>
      <c r="G1312" s="5">
        <v>29459</v>
      </c>
      <c r="I1312" s="5">
        <f t="shared" si="49"/>
        <v>168192</v>
      </c>
    </row>
    <row r="1313" spans="1:9" ht="25.5">
      <c r="A1313" s="2" t="s">
        <v>50</v>
      </c>
      <c r="B1313" s="2" t="s">
        <v>556</v>
      </c>
      <c r="C1313" s="5">
        <v>138575</v>
      </c>
      <c r="D1313" s="5">
        <v>25046</v>
      </c>
      <c r="E1313" s="5">
        <f t="shared" si="48"/>
        <v>163621</v>
      </c>
      <c r="F1313" s="9">
        <v>141052</v>
      </c>
      <c r="G1313" s="5">
        <v>29078</v>
      </c>
      <c r="I1313" s="5">
        <f t="shared" si="49"/>
        <v>170130</v>
      </c>
    </row>
    <row r="1314" spans="1:9" ht="25.5">
      <c r="A1314" s="2" t="s">
        <v>50</v>
      </c>
      <c r="B1314" s="2" t="s">
        <v>556</v>
      </c>
      <c r="C1314" s="5">
        <v>147902</v>
      </c>
      <c r="D1314" s="5">
        <v>25751</v>
      </c>
      <c r="E1314" s="5">
        <f t="shared" si="48"/>
        <v>173653</v>
      </c>
      <c r="F1314" s="9">
        <v>142841</v>
      </c>
      <c r="G1314" s="5">
        <v>27733</v>
      </c>
      <c r="I1314" s="5">
        <f t="shared" si="49"/>
        <v>170574</v>
      </c>
    </row>
    <row r="1315" spans="1:9" ht="25.5">
      <c r="A1315" s="2" t="s">
        <v>50</v>
      </c>
      <c r="B1315" s="2" t="s">
        <v>556</v>
      </c>
      <c r="C1315" s="5">
        <v>143044</v>
      </c>
      <c r="D1315" s="5">
        <v>26004</v>
      </c>
      <c r="E1315" s="5">
        <f t="shared" si="48"/>
        <v>169048</v>
      </c>
      <c r="F1315" s="9">
        <v>142081</v>
      </c>
      <c r="G1315" s="5">
        <v>29314</v>
      </c>
      <c r="I1315" s="5">
        <f t="shared" si="49"/>
        <v>171395</v>
      </c>
    </row>
    <row r="1316" spans="1:9" ht="25.5">
      <c r="A1316" s="2" t="s">
        <v>50</v>
      </c>
      <c r="B1316" s="2" t="s">
        <v>556</v>
      </c>
      <c r="C1316" s="5">
        <v>109763</v>
      </c>
      <c r="D1316" s="5">
        <v>26094</v>
      </c>
      <c r="E1316" s="5">
        <f t="shared" si="48"/>
        <v>135857</v>
      </c>
      <c r="F1316" s="9">
        <v>148400</v>
      </c>
      <c r="G1316" s="5">
        <v>23010</v>
      </c>
      <c r="I1316" s="5">
        <f t="shared" si="49"/>
        <v>171410</v>
      </c>
    </row>
    <row r="1317" spans="1:9" ht="25.5">
      <c r="A1317" s="2" t="s">
        <v>50</v>
      </c>
      <c r="B1317" s="2" t="s">
        <v>556</v>
      </c>
      <c r="C1317" s="5">
        <v>142412</v>
      </c>
      <c r="D1317" s="5">
        <v>26004</v>
      </c>
      <c r="E1317" s="5">
        <f t="shared" si="48"/>
        <v>168416</v>
      </c>
      <c r="F1317" s="9">
        <v>142274</v>
      </c>
      <c r="G1317" s="5">
        <v>29314</v>
      </c>
      <c r="I1317" s="5">
        <f t="shared" si="49"/>
        <v>171588</v>
      </c>
    </row>
    <row r="1318" spans="1:9" ht="25.5">
      <c r="A1318" s="2" t="s">
        <v>50</v>
      </c>
      <c r="B1318" s="2" t="s">
        <v>556</v>
      </c>
      <c r="C1318" s="5">
        <v>145755</v>
      </c>
      <c r="D1318" s="5">
        <v>26004</v>
      </c>
      <c r="E1318" s="5">
        <f t="shared" si="48"/>
        <v>171759</v>
      </c>
      <c r="F1318" s="9">
        <v>142813</v>
      </c>
      <c r="G1318" s="5">
        <v>29314</v>
      </c>
      <c r="I1318" s="5">
        <f t="shared" si="49"/>
        <v>172127</v>
      </c>
    </row>
    <row r="1319" spans="1:9" ht="25.5">
      <c r="A1319" s="2" t="s">
        <v>50</v>
      </c>
      <c r="B1319" s="2" t="s">
        <v>556</v>
      </c>
      <c r="C1319" s="5">
        <v>141376</v>
      </c>
      <c r="D1319" s="5">
        <v>25825</v>
      </c>
      <c r="E1319" s="5">
        <f t="shared" si="48"/>
        <v>167201</v>
      </c>
      <c r="F1319" s="9">
        <v>142222</v>
      </c>
      <c r="G1319" s="5">
        <v>29907</v>
      </c>
      <c r="I1319" s="5">
        <f t="shared" si="49"/>
        <v>172129</v>
      </c>
    </row>
    <row r="1320" spans="1:9" ht="25.5">
      <c r="A1320" s="2" t="s">
        <v>50</v>
      </c>
      <c r="B1320" s="2" t="s">
        <v>556</v>
      </c>
      <c r="C1320" s="5">
        <v>143391</v>
      </c>
      <c r="D1320" s="5">
        <v>26004</v>
      </c>
      <c r="E1320" s="5">
        <f t="shared" si="48"/>
        <v>169395</v>
      </c>
      <c r="F1320" s="9">
        <v>142859</v>
      </c>
      <c r="G1320" s="5">
        <v>29314</v>
      </c>
      <c r="I1320" s="5">
        <f t="shared" si="49"/>
        <v>172173</v>
      </c>
    </row>
    <row r="1321" spans="1:9" ht="25.5">
      <c r="A1321" s="2" t="s">
        <v>50</v>
      </c>
      <c r="B1321" s="2" t="s">
        <v>556</v>
      </c>
      <c r="C1321" s="5">
        <v>143630</v>
      </c>
      <c r="D1321" s="5">
        <v>27493</v>
      </c>
      <c r="E1321" s="5">
        <f t="shared" si="48"/>
        <v>171123</v>
      </c>
      <c r="F1321" s="9">
        <v>141678</v>
      </c>
      <c r="G1321" s="5">
        <v>31155</v>
      </c>
      <c r="I1321" s="5">
        <f t="shared" si="49"/>
        <v>172833</v>
      </c>
    </row>
    <row r="1322" spans="1:9" ht="25.5">
      <c r="A1322" s="2" t="s">
        <v>50</v>
      </c>
      <c r="B1322" s="2" t="s">
        <v>556</v>
      </c>
      <c r="C1322" s="5">
        <v>187430</v>
      </c>
      <c r="D1322" s="5">
        <v>20781</v>
      </c>
      <c r="E1322" s="5">
        <f t="shared" si="48"/>
        <v>208211</v>
      </c>
      <c r="F1322" s="9">
        <v>139007</v>
      </c>
      <c r="G1322" s="5">
        <v>34313</v>
      </c>
      <c r="I1322" s="5">
        <f t="shared" si="49"/>
        <v>173320</v>
      </c>
    </row>
    <row r="1323" spans="1:9" ht="12.75">
      <c r="A1323" s="2" t="s">
        <v>50</v>
      </c>
      <c r="B1323" s="2" t="s">
        <v>9</v>
      </c>
      <c r="C1323" s="5">
        <v>155208</v>
      </c>
      <c r="D1323" s="5">
        <v>26022</v>
      </c>
      <c r="E1323" s="5">
        <f t="shared" si="48"/>
        <v>181230</v>
      </c>
      <c r="F1323" s="9">
        <v>141791</v>
      </c>
      <c r="G1323" s="5">
        <v>31741</v>
      </c>
      <c r="I1323" s="5">
        <f t="shared" si="49"/>
        <v>173532</v>
      </c>
    </row>
    <row r="1324" spans="1:9" ht="25.5">
      <c r="A1324" s="2" t="s">
        <v>50</v>
      </c>
      <c r="B1324" s="2" t="s">
        <v>556</v>
      </c>
      <c r="C1324" s="5">
        <v>148174</v>
      </c>
      <c r="D1324" s="5">
        <v>27414</v>
      </c>
      <c r="E1324" s="5">
        <f t="shared" si="48"/>
        <v>175588</v>
      </c>
      <c r="F1324" s="9">
        <v>143020</v>
      </c>
      <c r="G1324" s="5">
        <v>30939</v>
      </c>
      <c r="I1324" s="5">
        <f t="shared" si="49"/>
        <v>173959</v>
      </c>
    </row>
    <row r="1325" spans="1:9" ht="25.5">
      <c r="A1325" s="2" t="s">
        <v>50</v>
      </c>
      <c r="B1325" s="2" t="s">
        <v>556</v>
      </c>
      <c r="C1325" s="5">
        <v>145949</v>
      </c>
      <c r="D1325" s="5">
        <v>26306</v>
      </c>
      <c r="E1325" s="5">
        <f t="shared" si="48"/>
        <v>172255</v>
      </c>
      <c r="F1325" s="9">
        <v>145276</v>
      </c>
      <c r="G1325" s="5">
        <v>29614</v>
      </c>
      <c r="I1325" s="5">
        <f t="shared" si="49"/>
        <v>174890</v>
      </c>
    </row>
    <row r="1326" spans="1:9" ht="25.5">
      <c r="A1326" s="2" t="s">
        <v>50</v>
      </c>
      <c r="B1326" s="2" t="s">
        <v>556</v>
      </c>
      <c r="C1326" s="5">
        <v>154527</v>
      </c>
      <c r="D1326" s="5">
        <v>27853</v>
      </c>
      <c r="E1326" s="5">
        <f t="shared" si="48"/>
        <v>182380</v>
      </c>
      <c r="F1326" s="9">
        <v>144419</v>
      </c>
      <c r="G1326" s="5">
        <v>30888</v>
      </c>
      <c r="I1326" s="5">
        <f t="shared" si="49"/>
        <v>175307</v>
      </c>
    </row>
    <row r="1327" spans="1:9" ht="25.5">
      <c r="A1327" s="2" t="s">
        <v>50</v>
      </c>
      <c r="B1327" s="2" t="s">
        <v>556</v>
      </c>
      <c r="C1327" s="5">
        <v>141135</v>
      </c>
      <c r="D1327" s="5">
        <v>25277</v>
      </c>
      <c r="E1327" s="5">
        <f t="shared" si="48"/>
        <v>166412</v>
      </c>
      <c r="F1327" s="9">
        <v>147323</v>
      </c>
      <c r="G1327" s="5">
        <v>29289</v>
      </c>
      <c r="I1327" s="5">
        <f t="shared" si="49"/>
        <v>176612</v>
      </c>
    </row>
    <row r="1328" spans="1:9" ht="25.5">
      <c r="A1328" s="2" t="s">
        <v>50</v>
      </c>
      <c r="B1328" s="2" t="s">
        <v>556</v>
      </c>
      <c r="C1328" s="5">
        <v>142441</v>
      </c>
      <c r="D1328" s="5">
        <v>25962</v>
      </c>
      <c r="E1328" s="5">
        <f t="shared" si="48"/>
        <v>168403</v>
      </c>
      <c r="F1328" s="9">
        <v>146718</v>
      </c>
      <c r="G1328" s="5">
        <v>30129</v>
      </c>
      <c r="I1328" s="5">
        <f t="shared" si="49"/>
        <v>176847</v>
      </c>
    </row>
    <row r="1329" spans="1:9" ht="25.5">
      <c r="A1329" s="2" t="s">
        <v>50</v>
      </c>
      <c r="B1329" s="2" t="s">
        <v>556</v>
      </c>
      <c r="C1329" s="5">
        <v>147526</v>
      </c>
      <c r="D1329" s="5">
        <v>26808</v>
      </c>
      <c r="E1329" s="5">
        <f t="shared" si="48"/>
        <v>174334</v>
      </c>
      <c r="F1329" s="9">
        <v>146697</v>
      </c>
      <c r="G1329" s="5">
        <v>30216</v>
      </c>
      <c r="I1329" s="5">
        <f t="shared" si="49"/>
        <v>176913</v>
      </c>
    </row>
    <row r="1330" spans="1:9" ht="25.5">
      <c r="A1330" s="2" t="s">
        <v>50</v>
      </c>
      <c r="B1330" s="2" t="s">
        <v>556</v>
      </c>
      <c r="C1330" s="5">
        <v>147325</v>
      </c>
      <c r="D1330" s="5">
        <v>28929</v>
      </c>
      <c r="E1330" s="5">
        <f t="shared" si="48"/>
        <v>176254</v>
      </c>
      <c r="F1330" s="9">
        <v>144724</v>
      </c>
      <c r="G1330" s="5">
        <v>32642</v>
      </c>
      <c r="I1330" s="5">
        <f t="shared" si="49"/>
        <v>177366</v>
      </c>
    </row>
    <row r="1331" spans="1:9" ht="25.5">
      <c r="A1331" s="2" t="s">
        <v>50</v>
      </c>
      <c r="B1331" s="2" t="s">
        <v>556</v>
      </c>
      <c r="C1331" s="5">
        <v>155850</v>
      </c>
      <c r="D1331" s="5">
        <v>26509</v>
      </c>
      <c r="E1331" s="5">
        <f t="shared" si="48"/>
        <v>182359</v>
      </c>
      <c r="F1331" s="9">
        <v>146368</v>
      </c>
      <c r="G1331" s="5">
        <v>31494</v>
      </c>
      <c r="I1331" s="5">
        <f t="shared" si="49"/>
        <v>177862</v>
      </c>
    </row>
    <row r="1332" spans="1:9" ht="25.5">
      <c r="A1332" s="2" t="s">
        <v>50</v>
      </c>
      <c r="B1332" s="2" t="s">
        <v>556</v>
      </c>
      <c r="C1332" s="5">
        <v>147053</v>
      </c>
      <c r="D1332" s="5">
        <v>26897</v>
      </c>
      <c r="E1332" s="5">
        <f t="shared" si="48"/>
        <v>173950</v>
      </c>
      <c r="F1332" s="9">
        <v>147576</v>
      </c>
      <c r="G1332" s="5">
        <v>30316</v>
      </c>
      <c r="I1332" s="5">
        <f t="shared" si="49"/>
        <v>177892</v>
      </c>
    </row>
    <row r="1333" spans="1:9" ht="25.5">
      <c r="A1333" s="2" t="s">
        <v>50</v>
      </c>
      <c r="B1333" s="2" t="s">
        <v>556</v>
      </c>
      <c r="C1333" s="5">
        <v>157789</v>
      </c>
      <c r="D1333" s="5">
        <v>28646</v>
      </c>
      <c r="E1333" s="5">
        <f t="shared" si="48"/>
        <v>186435</v>
      </c>
      <c r="F1333" s="9">
        <v>145811</v>
      </c>
      <c r="G1333" s="5">
        <v>32458</v>
      </c>
      <c r="I1333" s="5">
        <f t="shared" si="49"/>
        <v>178269</v>
      </c>
    </row>
    <row r="1334" spans="1:9" ht="25.5">
      <c r="A1334" s="2" t="s">
        <v>50</v>
      </c>
      <c r="B1334" s="2" t="s">
        <v>274</v>
      </c>
      <c r="C1334" s="5">
        <v>150144</v>
      </c>
      <c r="D1334" s="5">
        <v>27564</v>
      </c>
      <c r="E1334" s="5">
        <f t="shared" si="48"/>
        <v>177708</v>
      </c>
      <c r="F1334" s="9">
        <v>147703</v>
      </c>
      <c r="G1334" s="5">
        <v>31069</v>
      </c>
      <c r="I1334" s="5">
        <f t="shared" si="49"/>
        <v>178772</v>
      </c>
    </row>
    <row r="1335" spans="1:9" ht="25.5">
      <c r="A1335" s="2" t="s">
        <v>50</v>
      </c>
      <c r="B1335" s="2" t="s">
        <v>556</v>
      </c>
      <c r="C1335" s="5">
        <v>133099</v>
      </c>
      <c r="D1335" s="5">
        <v>24364</v>
      </c>
      <c r="E1335" s="5">
        <f t="shared" si="48"/>
        <v>157463</v>
      </c>
      <c r="F1335" s="9">
        <v>151898</v>
      </c>
      <c r="G1335" s="5">
        <v>27468</v>
      </c>
      <c r="I1335" s="5">
        <f t="shared" si="49"/>
        <v>179366</v>
      </c>
    </row>
    <row r="1336" spans="1:9" ht="25.5">
      <c r="A1336" s="2" t="s">
        <v>50</v>
      </c>
      <c r="B1336" s="2" t="s">
        <v>556</v>
      </c>
      <c r="C1336" s="5">
        <v>149022</v>
      </c>
      <c r="D1336" s="5">
        <v>27288</v>
      </c>
      <c r="E1336" s="5">
        <f t="shared" si="48"/>
        <v>176310</v>
      </c>
      <c r="F1336" s="9">
        <v>148644</v>
      </c>
      <c r="G1336" s="5">
        <v>30756</v>
      </c>
      <c r="I1336" s="5">
        <f t="shared" si="49"/>
        <v>179400</v>
      </c>
    </row>
    <row r="1337" spans="1:9" ht="25.5">
      <c r="A1337" s="2" t="s">
        <v>50</v>
      </c>
      <c r="B1337" s="2" t="s">
        <v>556</v>
      </c>
      <c r="C1337" s="5">
        <v>149375</v>
      </c>
      <c r="D1337" s="5">
        <v>27632</v>
      </c>
      <c r="E1337" s="5">
        <f t="shared" si="48"/>
        <v>177007</v>
      </c>
      <c r="F1337" s="9">
        <v>148370</v>
      </c>
      <c r="G1337" s="5">
        <v>31185</v>
      </c>
      <c r="I1337" s="5">
        <f t="shared" si="49"/>
        <v>179555</v>
      </c>
    </row>
    <row r="1338" spans="1:9" ht="25.5">
      <c r="A1338" s="2" t="s">
        <v>50</v>
      </c>
      <c r="B1338" s="2" t="s">
        <v>556</v>
      </c>
      <c r="C1338" s="5">
        <v>147615</v>
      </c>
      <c r="D1338" s="5">
        <v>28769</v>
      </c>
      <c r="E1338" s="5">
        <f aca="true" t="shared" si="50" ref="E1338:E1401">SUM(C1338:D1338)</f>
        <v>176384</v>
      </c>
      <c r="F1338" s="9">
        <v>147661</v>
      </c>
      <c r="G1338" s="5">
        <v>32462</v>
      </c>
      <c r="I1338" s="5">
        <f aca="true" t="shared" si="51" ref="I1338:I1401">SUM(F1338:H1338)</f>
        <v>180123</v>
      </c>
    </row>
    <row r="1339" spans="1:9" ht="25.5">
      <c r="A1339" s="2" t="s">
        <v>50</v>
      </c>
      <c r="B1339" s="2" t="s">
        <v>556</v>
      </c>
      <c r="C1339" s="5">
        <v>149219</v>
      </c>
      <c r="D1339" s="5">
        <v>28769</v>
      </c>
      <c r="E1339" s="5">
        <f t="shared" si="50"/>
        <v>177988</v>
      </c>
      <c r="F1339" s="9">
        <v>147753</v>
      </c>
      <c r="G1339" s="5">
        <v>32462</v>
      </c>
      <c r="I1339" s="5">
        <f t="shared" si="51"/>
        <v>180215</v>
      </c>
    </row>
    <row r="1340" spans="1:9" ht="25.5">
      <c r="A1340" s="2" t="s">
        <v>50</v>
      </c>
      <c r="B1340" s="2" t="s">
        <v>556</v>
      </c>
      <c r="C1340" s="5">
        <v>135054</v>
      </c>
      <c r="D1340" s="5">
        <v>24559</v>
      </c>
      <c r="E1340" s="5">
        <f t="shared" si="50"/>
        <v>159613</v>
      </c>
      <c r="F1340" s="9">
        <v>153124</v>
      </c>
      <c r="G1340" s="5">
        <v>27690</v>
      </c>
      <c r="I1340" s="5">
        <f t="shared" si="51"/>
        <v>180814</v>
      </c>
    </row>
    <row r="1341" spans="1:9" ht="25.5">
      <c r="A1341" s="2" t="s">
        <v>50</v>
      </c>
      <c r="B1341" s="2" t="s">
        <v>556</v>
      </c>
      <c r="C1341" s="5">
        <v>147564</v>
      </c>
      <c r="D1341" s="5">
        <v>28769</v>
      </c>
      <c r="E1341" s="5">
        <f t="shared" si="50"/>
        <v>176333</v>
      </c>
      <c r="F1341" s="9">
        <v>148613</v>
      </c>
      <c r="G1341" s="5">
        <v>32462</v>
      </c>
      <c r="I1341" s="5">
        <f t="shared" si="51"/>
        <v>181075</v>
      </c>
    </row>
    <row r="1342" spans="1:9" ht="25.5">
      <c r="A1342" s="2" t="s">
        <v>50</v>
      </c>
      <c r="B1342" s="2" t="s">
        <v>556</v>
      </c>
      <c r="C1342" s="5">
        <v>145771</v>
      </c>
      <c r="D1342" s="5">
        <v>26675</v>
      </c>
      <c r="E1342" s="5">
        <f t="shared" si="50"/>
        <v>172446</v>
      </c>
      <c r="F1342" s="9">
        <v>150202</v>
      </c>
      <c r="G1342" s="5">
        <v>30907</v>
      </c>
      <c r="I1342" s="5">
        <f t="shared" si="51"/>
        <v>181109</v>
      </c>
    </row>
    <row r="1343" spans="1:9" ht="25.5">
      <c r="A1343" s="2" t="s">
        <v>50</v>
      </c>
      <c r="B1343" s="2" t="s">
        <v>556</v>
      </c>
      <c r="C1343" s="5">
        <v>157243</v>
      </c>
      <c r="D1343" s="5">
        <v>29330</v>
      </c>
      <c r="E1343" s="5">
        <f t="shared" si="50"/>
        <v>186573</v>
      </c>
      <c r="F1343" s="9">
        <v>149609</v>
      </c>
      <c r="G1343" s="5">
        <v>31545</v>
      </c>
      <c r="I1343" s="5">
        <f t="shared" si="51"/>
        <v>181154</v>
      </c>
    </row>
    <row r="1344" spans="1:9" ht="25.5">
      <c r="A1344" s="2" t="s">
        <v>50</v>
      </c>
      <c r="B1344" s="2" t="s">
        <v>556</v>
      </c>
      <c r="C1344" s="5">
        <v>142340</v>
      </c>
      <c r="D1344" s="5">
        <v>23849</v>
      </c>
      <c r="E1344" s="5">
        <f t="shared" si="50"/>
        <v>166189</v>
      </c>
      <c r="F1344" s="9">
        <v>150642</v>
      </c>
      <c r="G1344" s="5">
        <v>31596</v>
      </c>
      <c r="I1344" s="5">
        <f t="shared" si="51"/>
        <v>182238</v>
      </c>
    </row>
    <row r="1345" spans="1:9" ht="25.5">
      <c r="A1345" s="2" t="s">
        <v>50</v>
      </c>
      <c r="B1345" s="2" t="s">
        <v>556</v>
      </c>
      <c r="C1345" s="5">
        <v>175230</v>
      </c>
      <c r="D1345" s="5">
        <v>32418</v>
      </c>
      <c r="E1345" s="5">
        <f t="shared" si="50"/>
        <v>207648</v>
      </c>
      <c r="F1345" s="9">
        <v>147848</v>
      </c>
      <c r="G1345" s="5">
        <v>34484</v>
      </c>
      <c r="I1345" s="5">
        <f t="shared" si="51"/>
        <v>182332</v>
      </c>
    </row>
    <row r="1346" spans="1:9" ht="25.5">
      <c r="A1346" s="2" t="s">
        <v>50</v>
      </c>
      <c r="B1346" s="2" t="s">
        <v>556</v>
      </c>
      <c r="C1346" s="5">
        <v>150605</v>
      </c>
      <c r="D1346" s="5">
        <v>27991</v>
      </c>
      <c r="E1346" s="5">
        <f t="shared" si="50"/>
        <v>178596</v>
      </c>
      <c r="F1346" s="9">
        <v>152885</v>
      </c>
      <c r="G1346" s="5">
        <v>31549</v>
      </c>
      <c r="I1346" s="5">
        <f t="shared" si="51"/>
        <v>184434</v>
      </c>
    </row>
    <row r="1347" spans="1:9" ht="25.5">
      <c r="A1347" s="2" t="s">
        <v>50</v>
      </c>
      <c r="B1347" s="2" t="s">
        <v>556</v>
      </c>
      <c r="C1347" s="5">
        <v>188381</v>
      </c>
      <c r="D1347" s="5">
        <v>38011</v>
      </c>
      <c r="E1347" s="5">
        <f t="shared" si="50"/>
        <v>226392</v>
      </c>
      <c r="F1347" s="9">
        <v>144514</v>
      </c>
      <c r="G1347" s="5">
        <v>39955</v>
      </c>
      <c r="I1347" s="5">
        <f t="shared" si="51"/>
        <v>184469</v>
      </c>
    </row>
    <row r="1348" spans="1:9" ht="25.5">
      <c r="A1348" s="2" t="s">
        <v>50</v>
      </c>
      <c r="B1348" s="2" t="s">
        <v>556</v>
      </c>
      <c r="C1348" s="5">
        <v>138099</v>
      </c>
      <c r="D1348" s="5">
        <v>26511</v>
      </c>
      <c r="E1348" s="5">
        <f t="shared" si="50"/>
        <v>164610</v>
      </c>
      <c r="F1348" s="9">
        <v>154554</v>
      </c>
      <c r="G1348" s="5">
        <v>30554</v>
      </c>
      <c r="I1348" s="5">
        <f t="shared" si="51"/>
        <v>185108</v>
      </c>
    </row>
    <row r="1349" spans="1:9" ht="25.5">
      <c r="A1349" s="2" t="s">
        <v>50</v>
      </c>
      <c r="B1349" s="2" t="s">
        <v>556</v>
      </c>
      <c r="C1349" s="5">
        <v>154195</v>
      </c>
      <c r="D1349" s="5">
        <v>28920</v>
      </c>
      <c r="E1349" s="5">
        <f t="shared" si="50"/>
        <v>183115</v>
      </c>
      <c r="F1349" s="9">
        <v>152771</v>
      </c>
      <c r="G1349" s="5">
        <v>32603</v>
      </c>
      <c r="I1349" s="5">
        <f t="shared" si="51"/>
        <v>185374</v>
      </c>
    </row>
    <row r="1350" spans="1:9" ht="25.5">
      <c r="A1350" s="2" t="s">
        <v>50</v>
      </c>
      <c r="B1350" s="2" t="s">
        <v>556</v>
      </c>
      <c r="C1350" s="5">
        <v>149706</v>
      </c>
      <c r="D1350" s="5">
        <v>27453</v>
      </c>
      <c r="E1350" s="5">
        <f t="shared" si="50"/>
        <v>177159</v>
      </c>
      <c r="F1350" s="9">
        <v>154699</v>
      </c>
      <c r="G1350" s="5">
        <v>30941</v>
      </c>
      <c r="I1350" s="5">
        <f t="shared" si="51"/>
        <v>185640</v>
      </c>
    </row>
    <row r="1351" spans="1:9" ht="25.5">
      <c r="A1351" s="2" t="s">
        <v>50</v>
      </c>
      <c r="B1351" s="2" t="s">
        <v>556</v>
      </c>
      <c r="C1351" s="5">
        <v>147530</v>
      </c>
      <c r="D1351" s="5">
        <v>15551</v>
      </c>
      <c r="E1351" s="5">
        <f t="shared" si="50"/>
        <v>163081</v>
      </c>
      <c r="F1351" s="9">
        <v>156318</v>
      </c>
      <c r="G1351" s="5">
        <v>30004</v>
      </c>
      <c r="I1351" s="5">
        <f t="shared" si="51"/>
        <v>186322</v>
      </c>
    </row>
    <row r="1352" spans="1:9" ht="25.5">
      <c r="A1352" s="2" t="s">
        <v>50</v>
      </c>
      <c r="B1352" s="2" t="s">
        <v>556</v>
      </c>
      <c r="C1352" s="5">
        <v>145225</v>
      </c>
      <c r="D1352" s="5">
        <v>36164</v>
      </c>
      <c r="E1352" s="5">
        <f t="shared" si="50"/>
        <v>181389</v>
      </c>
      <c r="F1352" s="9">
        <v>155136</v>
      </c>
      <c r="G1352" s="5">
        <v>31732</v>
      </c>
      <c r="I1352" s="5">
        <f t="shared" si="51"/>
        <v>186868</v>
      </c>
    </row>
    <row r="1353" spans="1:9" ht="25.5">
      <c r="A1353" s="2" t="s">
        <v>50</v>
      </c>
      <c r="B1353" s="2" t="s">
        <v>556</v>
      </c>
      <c r="C1353" s="5">
        <v>155552</v>
      </c>
      <c r="D1353" s="5">
        <v>28929</v>
      </c>
      <c r="E1353" s="5">
        <f t="shared" si="50"/>
        <v>184481</v>
      </c>
      <c r="F1353" s="9">
        <v>154335</v>
      </c>
      <c r="G1353" s="5">
        <v>32642</v>
      </c>
      <c r="I1353" s="5">
        <f t="shared" si="51"/>
        <v>186977</v>
      </c>
    </row>
    <row r="1354" spans="1:9" ht="25.5">
      <c r="A1354" s="2" t="s">
        <v>50</v>
      </c>
      <c r="B1354" s="2" t="s">
        <v>556</v>
      </c>
      <c r="C1354" s="5">
        <v>153942</v>
      </c>
      <c r="D1354" s="5">
        <v>27994</v>
      </c>
      <c r="E1354" s="5">
        <f t="shared" si="50"/>
        <v>181936</v>
      </c>
      <c r="F1354" s="9">
        <v>154739</v>
      </c>
      <c r="G1354" s="5">
        <v>32303</v>
      </c>
      <c r="I1354" s="5">
        <f t="shared" si="51"/>
        <v>187042</v>
      </c>
    </row>
    <row r="1355" spans="1:9" ht="25.5">
      <c r="A1355" s="2" t="s">
        <v>50</v>
      </c>
      <c r="B1355" s="2" t="s">
        <v>556</v>
      </c>
      <c r="C1355" s="5">
        <v>183532</v>
      </c>
      <c r="D1355" s="5">
        <v>37176</v>
      </c>
      <c r="E1355" s="5">
        <f t="shared" si="50"/>
        <v>220708</v>
      </c>
      <c r="F1355" s="9">
        <v>148756</v>
      </c>
      <c r="G1355" s="5">
        <v>39231</v>
      </c>
      <c r="I1355" s="5">
        <f t="shared" si="51"/>
        <v>187987</v>
      </c>
    </row>
    <row r="1356" spans="1:9" ht="25.5">
      <c r="A1356" s="2" t="s">
        <v>50</v>
      </c>
      <c r="B1356" s="2" t="s">
        <v>556</v>
      </c>
      <c r="C1356" s="5">
        <v>153617</v>
      </c>
      <c r="D1356" s="5">
        <v>27994</v>
      </c>
      <c r="E1356" s="5">
        <f t="shared" si="50"/>
        <v>181611</v>
      </c>
      <c r="F1356" s="9">
        <v>156903</v>
      </c>
      <c r="G1356" s="5">
        <v>31549</v>
      </c>
      <c r="I1356" s="5">
        <f t="shared" si="51"/>
        <v>188452</v>
      </c>
    </row>
    <row r="1357" spans="1:9" ht="25.5">
      <c r="A1357" s="2" t="s">
        <v>50</v>
      </c>
      <c r="B1357" s="2" t="s">
        <v>556</v>
      </c>
      <c r="C1357" s="5">
        <v>62581</v>
      </c>
      <c r="D1357" s="5">
        <v>9923</v>
      </c>
      <c r="E1357" s="5">
        <f t="shared" si="50"/>
        <v>72504</v>
      </c>
      <c r="F1357" s="9">
        <v>154383</v>
      </c>
      <c r="G1357" s="5">
        <v>34426</v>
      </c>
      <c r="I1357" s="5">
        <f t="shared" si="51"/>
        <v>188809</v>
      </c>
    </row>
    <row r="1358" spans="1:9" ht="25.5">
      <c r="A1358" s="2" t="s">
        <v>50</v>
      </c>
      <c r="B1358" s="2" t="s">
        <v>556</v>
      </c>
      <c r="C1358" s="5">
        <v>165645</v>
      </c>
      <c r="D1358" s="5">
        <v>28364</v>
      </c>
      <c r="E1358" s="5">
        <f t="shared" si="50"/>
        <v>194009</v>
      </c>
      <c r="F1358" s="9">
        <v>157161</v>
      </c>
      <c r="G1358" s="5">
        <v>31959</v>
      </c>
      <c r="I1358" s="5">
        <f t="shared" si="51"/>
        <v>189120</v>
      </c>
    </row>
    <row r="1359" spans="1:9" ht="25.5">
      <c r="A1359" s="2" t="s">
        <v>50</v>
      </c>
      <c r="B1359" s="2" t="s">
        <v>556</v>
      </c>
      <c r="C1359" s="5">
        <v>157721</v>
      </c>
      <c r="D1359" s="5">
        <v>28641</v>
      </c>
      <c r="E1359" s="5">
        <f t="shared" si="50"/>
        <v>186362</v>
      </c>
      <c r="F1359" s="9">
        <v>156890</v>
      </c>
      <c r="G1359" s="5">
        <v>32276</v>
      </c>
      <c r="I1359" s="5">
        <f t="shared" si="51"/>
        <v>189166</v>
      </c>
    </row>
    <row r="1360" spans="1:9" ht="25.5">
      <c r="A1360" s="2" t="s">
        <v>50</v>
      </c>
      <c r="B1360" s="2" t="s">
        <v>556</v>
      </c>
      <c r="C1360" s="5">
        <v>167771</v>
      </c>
      <c r="D1360" s="5">
        <v>28889</v>
      </c>
      <c r="E1360" s="5">
        <f t="shared" si="50"/>
        <v>196660</v>
      </c>
      <c r="F1360" s="9">
        <v>156834</v>
      </c>
      <c r="G1360" s="5">
        <v>32553</v>
      </c>
      <c r="I1360" s="5">
        <f t="shared" si="51"/>
        <v>189387</v>
      </c>
    </row>
    <row r="1361" spans="1:9" ht="25.5">
      <c r="A1361" s="2" t="s">
        <v>50</v>
      </c>
      <c r="B1361" s="2" t="s">
        <v>556</v>
      </c>
      <c r="C1361" s="5">
        <v>115717</v>
      </c>
      <c r="D1361" s="5">
        <v>20886</v>
      </c>
      <c r="E1361" s="5">
        <f t="shared" si="50"/>
        <v>136603</v>
      </c>
      <c r="F1361" s="9">
        <v>166806</v>
      </c>
      <c r="G1361" s="5">
        <v>23564</v>
      </c>
      <c r="I1361" s="5">
        <f t="shared" si="51"/>
        <v>190370</v>
      </c>
    </row>
    <row r="1362" spans="1:9" ht="25.5">
      <c r="A1362" s="2" t="s">
        <v>50</v>
      </c>
      <c r="B1362" s="2" t="s">
        <v>556</v>
      </c>
      <c r="C1362" s="5">
        <v>117813</v>
      </c>
      <c r="D1362" s="5">
        <v>20719</v>
      </c>
      <c r="E1362" s="5">
        <f t="shared" si="50"/>
        <v>138532</v>
      </c>
      <c r="F1362" s="9">
        <v>169643</v>
      </c>
      <c r="G1362" s="5">
        <v>23384</v>
      </c>
      <c r="I1362" s="5">
        <f t="shared" si="51"/>
        <v>193027</v>
      </c>
    </row>
    <row r="1363" spans="1:9" ht="25.5">
      <c r="A1363" s="2" t="s">
        <v>50</v>
      </c>
      <c r="B1363" s="2" t="s">
        <v>556</v>
      </c>
      <c r="C1363" s="5">
        <v>164240</v>
      </c>
      <c r="D1363" s="5">
        <v>30019</v>
      </c>
      <c r="E1363" s="5">
        <f t="shared" si="50"/>
        <v>194259</v>
      </c>
      <c r="F1363" s="9">
        <v>160387</v>
      </c>
      <c r="G1363" s="5">
        <v>33071</v>
      </c>
      <c r="I1363" s="5">
        <f t="shared" si="51"/>
        <v>193458</v>
      </c>
    </row>
    <row r="1364" spans="1:9" ht="25.5">
      <c r="A1364" s="2" t="s">
        <v>50</v>
      </c>
      <c r="B1364" s="2" t="s">
        <v>556</v>
      </c>
      <c r="C1364" s="5">
        <v>163334</v>
      </c>
      <c r="D1364" s="5">
        <v>28532</v>
      </c>
      <c r="E1364" s="5">
        <f t="shared" si="50"/>
        <v>191866</v>
      </c>
      <c r="F1364" s="9">
        <v>162848</v>
      </c>
      <c r="G1364" s="5">
        <v>33899</v>
      </c>
      <c r="I1364" s="5">
        <f t="shared" si="51"/>
        <v>196747</v>
      </c>
    </row>
    <row r="1365" spans="1:9" ht="25.5">
      <c r="A1365" s="2" t="s">
        <v>50</v>
      </c>
      <c r="B1365" s="2" t="s">
        <v>556</v>
      </c>
      <c r="C1365" s="5">
        <v>117060</v>
      </c>
      <c r="D1365" s="5">
        <v>20726</v>
      </c>
      <c r="E1365" s="5">
        <f t="shared" si="50"/>
        <v>137786</v>
      </c>
      <c r="F1365" s="9">
        <v>174627</v>
      </c>
      <c r="G1365" s="5">
        <v>23384</v>
      </c>
      <c r="I1365" s="5">
        <f t="shared" si="51"/>
        <v>198011</v>
      </c>
    </row>
    <row r="1366" spans="1:9" ht="25.5">
      <c r="A1366" s="2" t="s">
        <v>50</v>
      </c>
      <c r="B1366" s="2" t="s">
        <v>556</v>
      </c>
      <c r="C1366" s="5">
        <v>201141</v>
      </c>
      <c r="D1366" s="5">
        <v>24488</v>
      </c>
      <c r="E1366" s="5">
        <f t="shared" si="50"/>
        <v>225629</v>
      </c>
      <c r="F1366" s="9">
        <v>162630</v>
      </c>
      <c r="G1366" s="5">
        <v>37645</v>
      </c>
      <c r="I1366" s="5">
        <f t="shared" si="51"/>
        <v>200275</v>
      </c>
    </row>
    <row r="1367" spans="1:9" ht="25.5">
      <c r="A1367" s="2" t="s">
        <v>50</v>
      </c>
      <c r="B1367" s="2" t="s">
        <v>556</v>
      </c>
      <c r="C1367" s="5">
        <v>205307</v>
      </c>
      <c r="D1367" s="5">
        <v>26374</v>
      </c>
      <c r="E1367" s="5">
        <f t="shared" si="50"/>
        <v>231681</v>
      </c>
      <c r="F1367" s="9">
        <v>159160</v>
      </c>
      <c r="G1367" s="5">
        <v>42244</v>
      </c>
      <c r="I1367" s="5">
        <f t="shared" si="51"/>
        <v>201404</v>
      </c>
    </row>
    <row r="1368" spans="1:9" ht="25.5">
      <c r="A1368" s="2" t="s">
        <v>50</v>
      </c>
      <c r="B1368" s="2" t="s">
        <v>556</v>
      </c>
      <c r="C1368" s="5">
        <v>121503</v>
      </c>
      <c r="D1368" s="5">
        <v>22018</v>
      </c>
      <c r="E1368" s="5">
        <f t="shared" si="50"/>
        <v>143521</v>
      </c>
      <c r="F1368" s="9">
        <v>177074</v>
      </c>
      <c r="G1368" s="5">
        <v>24836</v>
      </c>
      <c r="I1368" s="5">
        <f t="shared" si="51"/>
        <v>201910</v>
      </c>
    </row>
    <row r="1369" spans="1:9" ht="12.75">
      <c r="A1369" s="2" t="s">
        <v>50</v>
      </c>
      <c r="B1369" s="2" t="s">
        <v>143</v>
      </c>
      <c r="C1369" s="5">
        <v>170434</v>
      </c>
      <c r="D1369" s="5">
        <v>31481</v>
      </c>
      <c r="E1369" s="5">
        <f t="shared" si="50"/>
        <v>201915</v>
      </c>
      <c r="F1369" s="9">
        <v>168971</v>
      </c>
      <c r="G1369" s="5">
        <v>35363</v>
      </c>
      <c r="I1369" s="5">
        <f t="shared" si="51"/>
        <v>204334</v>
      </c>
    </row>
    <row r="1370" spans="1:9" ht="25.5">
      <c r="A1370" s="2" t="s">
        <v>50</v>
      </c>
      <c r="B1370" s="2" t="s">
        <v>556</v>
      </c>
      <c r="C1370" s="5">
        <v>186630</v>
      </c>
      <c r="D1370" s="5">
        <v>34213</v>
      </c>
      <c r="E1370" s="5">
        <f t="shared" si="50"/>
        <v>220843</v>
      </c>
      <c r="F1370" s="9">
        <v>169448</v>
      </c>
      <c r="G1370" s="5">
        <v>35324</v>
      </c>
      <c r="I1370" s="5">
        <f t="shared" si="51"/>
        <v>204772</v>
      </c>
    </row>
    <row r="1371" spans="1:9" ht="25.5">
      <c r="A1371" s="2" t="s">
        <v>50</v>
      </c>
      <c r="B1371" s="2" t="s">
        <v>556</v>
      </c>
      <c r="C1371" s="5">
        <v>123421</v>
      </c>
      <c r="D1371" s="5">
        <v>22018</v>
      </c>
      <c r="E1371" s="5">
        <f t="shared" si="50"/>
        <v>145439</v>
      </c>
      <c r="F1371" s="9">
        <v>181003</v>
      </c>
      <c r="G1371" s="5">
        <v>24836</v>
      </c>
      <c r="I1371" s="5">
        <f t="shared" si="51"/>
        <v>205839</v>
      </c>
    </row>
    <row r="1372" spans="1:9" ht="25.5">
      <c r="A1372" s="2" t="s">
        <v>50</v>
      </c>
      <c r="B1372" s="2" t="s">
        <v>556</v>
      </c>
      <c r="C1372" s="5">
        <v>177970</v>
      </c>
      <c r="D1372" s="5">
        <v>33050</v>
      </c>
      <c r="E1372" s="5">
        <f t="shared" si="50"/>
        <v>211020</v>
      </c>
      <c r="F1372" s="9">
        <v>170271</v>
      </c>
      <c r="G1372" s="5">
        <v>35589</v>
      </c>
      <c r="I1372" s="5">
        <f t="shared" si="51"/>
        <v>205860</v>
      </c>
    </row>
    <row r="1373" spans="1:9" ht="25.5">
      <c r="A1373" s="2" t="s">
        <v>50</v>
      </c>
      <c r="B1373" s="2" t="s">
        <v>556</v>
      </c>
      <c r="C1373" s="5">
        <v>164667</v>
      </c>
      <c r="D1373" s="5">
        <v>29466</v>
      </c>
      <c r="E1373" s="5">
        <f t="shared" si="50"/>
        <v>194133</v>
      </c>
      <c r="F1373" s="9">
        <v>171915</v>
      </c>
      <c r="G1373" s="5">
        <v>34184</v>
      </c>
      <c r="I1373" s="5">
        <f t="shared" si="51"/>
        <v>206099</v>
      </c>
    </row>
    <row r="1374" spans="1:9" ht="12.75">
      <c r="A1374" s="2" t="s">
        <v>50</v>
      </c>
      <c r="B1374" s="2" t="s">
        <v>143</v>
      </c>
      <c r="C1374" s="5">
        <v>171979</v>
      </c>
      <c r="D1374" s="5">
        <v>31880</v>
      </c>
      <c r="E1374" s="5">
        <f t="shared" si="50"/>
        <v>203859</v>
      </c>
      <c r="F1374" s="9">
        <v>171900</v>
      </c>
      <c r="G1374" s="5">
        <v>35814</v>
      </c>
      <c r="I1374" s="5">
        <f t="shared" si="51"/>
        <v>207714</v>
      </c>
    </row>
    <row r="1375" spans="1:9" ht="25.5">
      <c r="A1375" s="2" t="s">
        <v>50</v>
      </c>
      <c r="B1375" s="2" t="s">
        <v>556</v>
      </c>
      <c r="C1375" s="5">
        <v>143178</v>
      </c>
      <c r="D1375" s="5">
        <v>24008</v>
      </c>
      <c r="E1375" s="5">
        <f t="shared" si="50"/>
        <v>167186</v>
      </c>
      <c r="F1375" s="9">
        <v>178166</v>
      </c>
      <c r="G1375" s="5">
        <v>30647</v>
      </c>
      <c r="I1375" s="5">
        <f t="shared" si="51"/>
        <v>208813</v>
      </c>
    </row>
    <row r="1376" spans="1:9" ht="25.5">
      <c r="A1376" s="2" t="s">
        <v>50</v>
      </c>
      <c r="B1376" s="2" t="s">
        <v>556</v>
      </c>
      <c r="C1376" s="5">
        <v>160496</v>
      </c>
      <c r="D1376" s="5">
        <v>29242</v>
      </c>
      <c r="E1376" s="5">
        <f t="shared" si="50"/>
        <v>189738</v>
      </c>
      <c r="F1376" s="9">
        <v>180577</v>
      </c>
      <c r="G1376" s="5">
        <v>32951</v>
      </c>
      <c r="I1376" s="5">
        <f t="shared" si="51"/>
        <v>213528</v>
      </c>
    </row>
    <row r="1377" spans="1:9" ht="25.5">
      <c r="A1377" s="2" t="s">
        <v>50</v>
      </c>
      <c r="B1377" s="2" t="s">
        <v>556</v>
      </c>
      <c r="C1377" s="5">
        <v>182654</v>
      </c>
      <c r="D1377" s="5">
        <v>33934</v>
      </c>
      <c r="E1377" s="5">
        <f t="shared" si="50"/>
        <v>216588</v>
      </c>
      <c r="F1377" s="9">
        <v>181320</v>
      </c>
      <c r="G1377" s="5">
        <v>38264</v>
      </c>
      <c r="I1377" s="5">
        <f t="shared" si="51"/>
        <v>219584</v>
      </c>
    </row>
    <row r="1378" spans="1:9" ht="25.5">
      <c r="A1378" s="2" t="s">
        <v>50</v>
      </c>
      <c r="B1378" s="2" t="s">
        <v>556</v>
      </c>
      <c r="C1378" s="5">
        <v>215611</v>
      </c>
      <c r="D1378" s="5">
        <v>25375</v>
      </c>
      <c r="E1378" s="5">
        <f t="shared" si="50"/>
        <v>240986</v>
      </c>
      <c r="F1378" s="9">
        <v>176795</v>
      </c>
      <c r="G1378" s="5">
        <v>45227</v>
      </c>
      <c r="I1378" s="5">
        <f t="shared" si="51"/>
        <v>222022</v>
      </c>
    </row>
    <row r="1379" spans="1:9" ht="25.5">
      <c r="A1379" s="2" t="s">
        <v>50</v>
      </c>
      <c r="B1379" s="2" t="s">
        <v>556</v>
      </c>
      <c r="C1379" s="5">
        <v>184851</v>
      </c>
      <c r="D1379" s="5">
        <v>34920</v>
      </c>
      <c r="E1379" s="5">
        <f t="shared" si="50"/>
        <v>219771</v>
      </c>
      <c r="F1379" s="9">
        <v>183760</v>
      </c>
      <c r="G1379" s="5">
        <v>39382</v>
      </c>
      <c r="I1379" s="5">
        <f t="shared" si="51"/>
        <v>223142</v>
      </c>
    </row>
    <row r="1380" spans="1:9" ht="25.5">
      <c r="A1380" s="2" t="s">
        <v>50</v>
      </c>
      <c r="B1380" s="2" t="s">
        <v>556</v>
      </c>
      <c r="C1380" s="5">
        <v>185724</v>
      </c>
      <c r="D1380" s="5">
        <v>35756</v>
      </c>
      <c r="E1380" s="5">
        <f t="shared" si="50"/>
        <v>221480</v>
      </c>
      <c r="F1380" s="9">
        <v>185497</v>
      </c>
      <c r="G1380" s="5">
        <v>39837</v>
      </c>
      <c r="I1380" s="5">
        <f t="shared" si="51"/>
        <v>225334</v>
      </c>
    </row>
    <row r="1381" spans="1:9" ht="25.5">
      <c r="A1381" s="2" t="s">
        <v>50</v>
      </c>
      <c r="B1381" s="2" t="s">
        <v>556</v>
      </c>
      <c r="C1381" s="5">
        <v>194750</v>
      </c>
      <c r="D1381" s="5">
        <v>35756</v>
      </c>
      <c r="E1381" s="5">
        <f t="shared" si="50"/>
        <v>230506</v>
      </c>
      <c r="F1381" s="9">
        <v>187351</v>
      </c>
      <c r="G1381" s="5">
        <v>40310</v>
      </c>
      <c r="I1381" s="5">
        <f t="shared" si="51"/>
        <v>227661</v>
      </c>
    </row>
    <row r="1382" spans="1:9" ht="25.5">
      <c r="A1382" s="2" t="s">
        <v>50</v>
      </c>
      <c r="B1382" s="2" t="s">
        <v>556</v>
      </c>
      <c r="C1382" s="5">
        <v>189555</v>
      </c>
      <c r="D1382" s="5">
        <v>35892</v>
      </c>
      <c r="E1382" s="5">
        <f t="shared" si="50"/>
        <v>225447</v>
      </c>
      <c r="F1382" s="9">
        <v>188620</v>
      </c>
      <c r="G1382" s="5">
        <v>40486</v>
      </c>
      <c r="I1382" s="5">
        <f t="shared" si="51"/>
        <v>229106</v>
      </c>
    </row>
    <row r="1383" spans="1:9" ht="25.5">
      <c r="A1383" s="2" t="s">
        <v>50</v>
      </c>
      <c r="B1383" s="2" t="s">
        <v>556</v>
      </c>
      <c r="C1383" s="5">
        <v>193211</v>
      </c>
      <c r="D1383" s="5">
        <v>35756</v>
      </c>
      <c r="E1383" s="5">
        <f t="shared" si="50"/>
        <v>228967</v>
      </c>
      <c r="F1383" s="9">
        <v>191407</v>
      </c>
      <c r="G1383" s="5">
        <v>40368</v>
      </c>
      <c r="I1383" s="5">
        <f t="shared" si="51"/>
        <v>231775</v>
      </c>
    </row>
    <row r="1384" spans="1:9" ht="25.5">
      <c r="A1384" s="2" t="s">
        <v>50</v>
      </c>
      <c r="B1384" s="2" t="s">
        <v>556</v>
      </c>
      <c r="C1384" s="5">
        <v>207973</v>
      </c>
      <c r="D1384" s="5">
        <v>25258</v>
      </c>
      <c r="E1384" s="5">
        <f t="shared" si="50"/>
        <v>233231</v>
      </c>
      <c r="F1384" s="9">
        <v>188585</v>
      </c>
      <c r="G1384" s="5">
        <v>43377</v>
      </c>
      <c r="I1384" s="5">
        <f t="shared" si="51"/>
        <v>231962</v>
      </c>
    </row>
    <row r="1385" spans="1:9" ht="25.5">
      <c r="A1385" s="2" t="s">
        <v>50</v>
      </c>
      <c r="B1385" s="2" t="s">
        <v>556</v>
      </c>
      <c r="C1385" s="5">
        <v>207469</v>
      </c>
      <c r="D1385" s="5">
        <v>37096</v>
      </c>
      <c r="E1385" s="5">
        <f t="shared" si="50"/>
        <v>244565</v>
      </c>
      <c r="F1385" s="9">
        <v>195359</v>
      </c>
      <c r="G1385" s="5">
        <v>41815</v>
      </c>
      <c r="I1385" s="5">
        <f t="shared" si="51"/>
        <v>237174</v>
      </c>
    </row>
    <row r="1386" spans="1:9" ht="12.75">
      <c r="A1386" s="2" t="s">
        <v>50</v>
      </c>
      <c r="B1386" s="2" t="s">
        <v>143</v>
      </c>
      <c r="C1386" s="5">
        <v>202737</v>
      </c>
      <c r="D1386" s="5">
        <v>36290</v>
      </c>
      <c r="E1386" s="5">
        <f t="shared" si="50"/>
        <v>239027</v>
      </c>
      <c r="F1386" s="9">
        <v>202267</v>
      </c>
      <c r="G1386" s="5">
        <v>40764</v>
      </c>
      <c r="I1386" s="5">
        <f t="shared" si="51"/>
        <v>243031</v>
      </c>
    </row>
    <row r="1387" spans="1:9" ht="25.5">
      <c r="A1387" s="2" t="s">
        <v>50</v>
      </c>
      <c r="B1387" s="2" t="s">
        <v>556</v>
      </c>
      <c r="C1387" s="5">
        <v>176197</v>
      </c>
      <c r="D1387" s="5">
        <v>44656</v>
      </c>
      <c r="E1387" s="5">
        <f t="shared" si="50"/>
        <v>220853</v>
      </c>
      <c r="F1387" s="9">
        <v>207086</v>
      </c>
      <c r="G1387" s="5">
        <v>38704</v>
      </c>
      <c r="I1387" s="5">
        <f t="shared" si="51"/>
        <v>245790</v>
      </c>
    </row>
    <row r="1388" spans="1:9" ht="25.5">
      <c r="A1388" s="2" t="s">
        <v>50</v>
      </c>
      <c r="B1388" s="2" t="s">
        <v>556</v>
      </c>
      <c r="C1388" s="5">
        <v>142790</v>
      </c>
      <c r="D1388" s="5">
        <v>26004</v>
      </c>
      <c r="E1388" s="5">
        <f t="shared" si="50"/>
        <v>168794</v>
      </c>
      <c r="F1388" s="9">
        <v>221815</v>
      </c>
      <c r="G1388" s="5">
        <v>29314</v>
      </c>
      <c r="I1388" s="5">
        <f t="shared" si="51"/>
        <v>251129</v>
      </c>
    </row>
    <row r="1389" spans="1:9" ht="25.5">
      <c r="A1389" s="2" t="s">
        <v>50</v>
      </c>
      <c r="B1389" s="2" t="s">
        <v>556</v>
      </c>
      <c r="C1389" s="5">
        <v>249972</v>
      </c>
      <c r="D1389" s="5">
        <v>32298</v>
      </c>
      <c r="E1389" s="5">
        <f t="shared" si="50"/>
        <v>282270</v>
      </c>
      <c r="F1389" s="9">
        <v>199703</v>
      </c>
      <c r="G1389" s="5">
        <v>52079</v>
      </c>
      <c r="I1389" s="5">
        <f t="shared" si="51"/>
        <v>251782</v>
      </c>
    </row>
    <row r="1390" spans="1:9" ht="25.5">
      <c r="A1390" s="2" t="s">
        <v>50</v>
      </c>
      <c r="B1390" s="2" t="s">
        <v>556</v>
      </c>
      <c r="C1390" s="5">
        <v>247095</v>
      </c>
      <c r="D1390" s="5">
        <v>32188</v>
      </c>
      <c r="E1390" s="5">
        <f t="shared" si="50"/>
        <v>279283</v>
      </c>
      <c r="F1390" s="9">
        <v>200978</v>
      </c>
      <c r="G1390" s="5">
        <v>51406</v>
      </c>
      <c r="I1390" s="5">
        <f t="shared" si="51"/>
        <v>252384</v>
      </c>
    </row>
    <row r="1391" spans="1:9" ht="25.5">
      <c r="A1391" s="2" t="s">
        <v>50</v>
      </c>
      <c r="B1391" s="2" t="s">
        <v>556</v>
      </c>
      <c r="C1391" s="5">
        <v>217522</v>
      </c>
      <c r="D1391" s="5">
        <v>40834</v>
      </c>
      <c r="E1391" s="5">
        <f t="shared" si="50"/>
        <v>258356</v>
      </c>
      <c r="F1391" s="9">
        <v>217779</v>
      </c>
      <c r="G1391" s="5">
        <v>46015</v>
      </c>
      <c r="I1391" s="5">
        <f t="shared" si="51"/>
        <v>263794</v>
      </c>
    </row>
    <row r="1392" spans="1:9" ht="25.5">
      <c r="A1392" s="2" t="s">
        <v>50</v>
      </c>
      <c r="B1392" s="2" t="s">
        <v>556</v>
      </c>
      <c r="C1392" s="5">
        <v>204026</v>
      </c>
      <c r="D1392" s="5">
        <v>44223</v>
      </c>
      <c r="E1392" s="5">
        <f t="shared" si="50"/>
        <v>248249</v>
      </c>
      <c r="F1392" s="9">
        <v>229425</v>
      </c>
      <c r="G1392" s="5">
        <v>43234</v>
      </c>
      <c r="I1392" s="5">
        <f t="shared" si="51"/>
        <v>272659</v>
      </c>
    </row>
    <row r="1393" spans="1:9" ht="25.5">
      <c r="A1393" s="2" t="s">
        <v>50</v>
      </c>
      <c r="B1393" s="2" t="s">
        <v>556</v>
      </c>
      <c r="C1393" s="5">
        <v>206262</v>
      </c>
      <c r="D1393" s="5">
        <v>43333</v>
      </c>
      <c r="E1393" s="5">
        <f t="shared" si="50"/>
        <v>249595</v>
      </c>
      <c r="F1393" s="9">
        <v>230829</v>
      </c>
      <c r="G1393" s="5">
        <v>43953</v>
      </c>
      <c r="I1393" s="5">
        <f t="shared" si="51"/>
        <v>274782</v>
      </c>
    </row>
    <row r="1394" spans="1:9" ht="25.5">
      <c r="A1394" s="2" t="s">
        <v>80</v>
      </c>
      <c r="B1394" s="2" t="s">
        <v>422</v>
      </c>
      <c r="C1394" s="5">
        <v>122994</v>
      </c>
      <c r="D1394" s="5">
        <v>23482</v>
      </c>
      <c r="E1394" s="5">
        <f t="shared" si="50"/>
        <v>146476</v>
      </c>
      <c r="F1394" s="9">
        <v>87125</v>
      </c>
      <c r="G1394" s="5">
        <v>116984</v>
      </c>
      <c r="I1394" s="5">
        <f t="shared" si="51"/>
        <v>204109</v>
      </c>
    </row>
    <row r="1395" spans="1:9" ht="12.75">
      <c r="A1395" s="2" t="s">
        <v>80</v>
      </c>
      <c r="B1395" s="2" t="s">
        <v>82</v>
      </c>
      <c r="C1395" s="5">
        <v>103334</v>
      </c>
      <c r="D1395" s="5">
        <v>18759</v>
      </c>
      <c r="E1395" s="5">
        <f t="shared" si="50"/>
        <v>122093</v>
      </c>
      <c r="F1395" s="9">
        <v>85325</v>
      </c>
      <c r="G1395" s="5">
        <v>155730</v>
      </c>
      <c r="I1395" s="5">
        <f t="shared" si="51"/>
        <v>241055</v>
      </c>
    </row>
    <row r="1396" spans="1:9" ht="38.25">
      <c r="A1396" s="2" t="s">
        <v>80</v>
      </c>
      <c r="B1396" s="2" t="s">
        <v>81</v>
      </c>
      <c r="C1396" s="5">
        <v>42877</v>
      </c>
      <c r="D1396" s="5">
        <v>6019</v>
      </c>
      <c r="E1396" s="5">
        <f t="shared" si="50"/>
        <v>48896</v>
      </c>
      <c r="F1396" s="9">
        <v>34175</v>
      </c>
      <c r="G1396" s="5">
        <v>331650</v>
      </c>
      <c r="I1396" s="5">
        <f t="shared" si="51"/>
        <v>365825</v>
      </c>
    </row>
    <row r="1397" spans="1:9" ht="25.5">
      <c r="A1397" s="2" t="s">
        <v>83</v>
      </c>
      <c r="B1397" s="2" t="s">
        <v>437</v>
      </c>
      <c r="C1397" s="5">
        <v>141017</v>
      </c>
      <c r="D1397" s="5">
        <v>27009</v>
      </c>
      <c r="E1397" s="5">
        <f t="shared" si="50"/>
        <v>168026</v>
      </c>
      <c r="F1397" s="9">
        <v>141412</v>
      </c>
      <c r="G1397" s="5">
        <v>29630</v>
      </c>
      <c r="I1397" s="5">
        <f t="shared" si="51"/>
        <v>171042</v>
      </c>
    </row>
    <row r="1398" spans="1:9" ht="25.5">
      <c r="A1398" s="2" t="s">
        <v>83</v>
      </c>
      <c r="B1398" s="2" t="s">
        <v>91</v>
      </c>
      <c r="C1398" s="5">
        <v>143488</v>
      </c>
      <c r="D1398" s="5">
        <v>27186</v>
      </c>
      <c r="E1398" s="5">
        <f t="shared" si="50"/>
        <v>170674</v>
      </c>
      <c r="F1398" s="9">
        <v>142875</v>
      </c>
      <c r="G1398" s="5">
        <v>29492</v>
      </c>
      <c r="I1398" s="5">
        <f t="shared" si="51"/>
        <v>172367</v>
      </c>
    </row>
    <row r="1399" spans="1:9" ht="25.5">
      <c r="A1399" s="2" t="s">
        <v>83</v>
      </c>
      <c r="B1399" s="2" t="s">
        <v>59</v>
      </c>
      <c r="C1399" s="5">
        <v>95365</v>
      </c>
      <c r="D1399" s="5">
        <v>64150</v>
      </c>
      <c r="E1399" s="5">
        <f t="shared" si="50"/>
        <v>159515</v>
      </c>
      <c r="F1399" s="9">
        <v>145167</v>
      </c>
      <c r="G1399" s="5">
        <v>66705</v>
      </c>
      <c r="I1399" s="5">
        <f t="shared" si="51"/>
        <v>211872</v>
      </c>
    </row>
    <row r="1400" spans="1:9" ht="12.75">
      <c r="A1400" s="2" t="s">
        <v>92</v>
      </c>
      <c r="B1400" s="2" t="s">
        <v>99</v>
      </c>
      <c r="C1400" s="5">
        <v>0</v>
      </c>
      <c r="D1400" s="5">
        <v>0</v>
      </c>
      <c r="E1400" s="5">
        <f t="shared" si="50"/>
        <v>0</v>
      </c>
      <c r="F1400" s="9">
        <v>34895</v>
      </c>
      <c r="G1400" s="5">
        <v>6384</v>
      </c>
      <c r="I1400" s="5">
        <f t="shared" si="51"/>
        <v>41279</v>
      </c>
    </row>
    <row r="1401" spans="1:9" ht="12.75">
      <c r="A1401" s="2" t="s">
        <v>92</v>
      </c>
      <c r="B1401" s="2" t="s">
        <v>97</v>
      </c>
      <c r="C1401" s="5">
        <v>0</v>
      </c>
      <c r="D1401" s="5">
        <v>0</v>
      </c>
      <c r="E1401" s="5">
        <f t="shared" si="50"/>
        <v>0</v>
      </c>
      <c r="F1401" s="9">
        <v>60274</v>
      </c>
      <c r="G1401" s="5">
        <v>10966</v>
      </c>
      <c r="I1401" s="5">
        <f t="shared" si="51"/>
        <v>71240</v>
      </c>
    </row>
    <row r="1402" spans="1:9" ht="12.75">
      <c r="A1402" s="2" t="s">
        <v>92</v>
      </c>
      <c r="B1402" s="2" t="s">
        <v>98</v>
      </c>
      <c r="C1402" s="5">
        <v>132656</v>
      </c>
      <c r="D1402" s="5">
        <v>17369</v>
      </c>
      <c r="E1402" s="5">
        <f aca="true" t="shared" si="52" ref="E1402:E1465">SUM(C1402:D1402)</f>
        <v>150025</v>
      </c>
      <c r="F1402" s="9">
        <v>136588</v>
      </c>
      <c r="G1402" s="5">
        <v>22664</v>
      </c>
      <c r="I1402" s="5">
        <f aca="true" t="shared" si="53" ref="I1402:I1465">SUM(F1402:H1402)</f>
        <v>159252</v>
      </c>
    </row>
    <row r="1403" spans="1:9" ht="12.75">
      <c r="A1403" s="2" t="s">
        <v>101</v>
      </c>
      <c r="B1403" s="2" t="s">
        <v>278</v>
      </c>
      <c r="C1403" s="5">
        <v>132328</v>
      </c>
      <c r="D1403" s="5">
        <v>25731</v>
      </c>
      <c r="E1403" s="5">
        <f t="shared" si="52"/>
        <v>158059</v>
      </c>
      <c r="F1403" s="9">
        <v>136323</v>
      </c>
      <c r="G1403" s="5">
        <v>28120</v>
      </c>
      <c r="I1403" s="5">
        <f t="shared" si="53"/>
        <v>164443</v>
      </c>
    </row>
    <row r="1404" spans="1:9" ht="12.75">
      <c r="A1404" s="2" t="s">
        <v>101</v>
      </c>
      <c r="B1404" s="2" t="s">
        <v>277</v>
      </c>
      <c r="C1404" s="5">
        <v>162206</v>
      </c>
      <c r="D1404" s="5">
        <v>30491</v>
      </c>
      <c r="E1404" s="5">
        <f t="shared" si="52"/>
        <v>192697</v>
      </c>
      <c r="F1404" s="9">
        <v>161831</v>
      </c>
      <c r="G1404" s="5">
        <v>33704</v>
      </c>
      <c r="I1404" s="5">
        <f t="shared" si="53"/>
        <v>195535</v>
      </c>
    </row>
    <row r="1405" spans="1:9" ht="12.75">
      <c r="A1405" s="2" t="s">
        <v>101</v>
      </c>
      <c r="B1405" s="2" t="s">
        <v>318</v>
      </c>
      <c r="C1405" s="5">
        <v>162475</v>
      </c>
      <c r="D1405" s="5">
        <v>33677</v>
      </c>
      <c r="E1405" s="5">
        <f t="shared" si="52"/>
        <v>196152</v>
      </c>
      <c r="F1405" s="9">
        <v>177255</v>
      </c>
      <c r="G1405" s="5">
        <v>37220</v>
      </c>
      <c r="I1405" s="5">
        <f t="shared" si="53"/>
        <v>214475</v>
      </c>
    </row>
    <row r="1406" spans="1:9" ht="25.5">
      <c r="A1406" s="2" t="s">
        <v>281</v>
      </c>
      <c r="B1406" s="2" t="s">
        <v>291</v>
      </c>
      <c r="C1406" s="5">
        <v>131500</v>
      </c>
      <c r="D1406" s="5">
        <v>26000</v>
      </c>
      <c r="E1406" s="5">
        <f t="shared" si="52"/>
        <v>157500</v>
      </c>
      <c r="F1406" s="9">
        <v>133400</v>
      </c>
      <c r="G1406" s="5">
        <v>28200</v>
      </c>
      <c r="I1406" s="5">
        <f t="shared" si="53"/>
        <v>161600</v>
      </c>
    </row>
    <row r="1407" spans="1:9" ht="25.5">
      <c r="A1407" s="2" t="s">
        <v>281</v>
      </c>
      <c r="B1407" s="2" t="s">
        <v>9</v>
      </c>
      <c r="C1407" s="5">
        <v>144200</v>
      </c>
      <c r="D1407" s="5">
        <v>42300</v>
      </c>
      <c r="E1407" s="5">
        <f t="shared" si="52"/>
        <v>186500</v>
      </c>
      <c r="F1407" s="9">
        <v>135900</v>
      </c>
      <c r="G1407" s="5">
        <v>46400</v>
      </c>
      <c r="I1407" s="5">
        <f t="shared" si="53"/>
        <v>182300</v>
      </c>
    </row>
    <row r="1408" spans="1:9" ht="25.5">
      <c r="A1408" s="2" t="s">
        <v>281</v>
      </c>
      <c r="B1408" s="2" t="s">
        <v>9</v>
      </c>
      <c r="C1408" s="5">
        <v>98400</v>
      </c>
      <c r="D1408" s="5">
        <v>17900</v>
      </c>
      <c r="E1408" s="5">
        <f t="shared" si="52"/>
        <v>116300</v>
      </c>
      <c r="F1408" s="9">
        <v>168500</v>
      </c>
      <c r="G1408" s="5">
        <v>19500</v>
      </c>
      <c r="I1408" s="5">
        <f t="shared" si="53"/>
        <v>188000</v>
      </c>
    </row>
    <row r="1409" spans="1:9" ht="25.5">
      <c r="A1409" s="2" t="s">
        <v>281</v>
      </c>
      <c r="B1409" s="2" t="s">
        <v>9</v>
      </c>
      <c r="C1409" s="5">
        <v>153300</v>
      </c>
      <c r="D1409" s="5">
        <v>27600</v>
      </c>
      <c r="E1409" s="5">
        <f t="shared" si="52"/>
        <v>180900</v>
      </c>
      <c r="F1409" s="9">
        <v>161300</v>
      </c>
      <c r="G1409" s="5">
        <v>30500</v>
      </c>
      <c r="I1409" s="5">
        <f t="shared" si="53"/>
        <v>191800</v>
      </c>
    </row>
    <row r="1410" spans="1:9" ht="25.5">
      <c r="A1410" s="2" t="s">
        <v>281</v>
      </c>
      <c r="B1410" s="2" t="s">
        <v>292</v>
      </c>
      <c r="C1410" s="5">
        <v>164700</v>
      </c>
      <c r="D1410" s="5">
        <v>33100</v>
      </c>
      <c r="E1410" s="5">
        <f t="shared" si="52"/>
        <v>197800</v>
      </c>
      <c r="F1410" s="9">
        <v>166900</v>
      </c>
      <c r="G1410" s="5">
        <v>35900</v>
      </c>
      <c r="I1410" s="5">
        <f t="shared" si="53"/>
        <v>202800</v>
      </c>
    </row>
    <row r="1411" spans="1:9" ht="25.5">
      <c r="A1411" s="2" t="s">
        <v>297</v>
      </c>
      <c r="B1411" s="2" t="s">
        <v>59</v>
      </c>
      <c r="C1411" s="5">
        <v>79003</v>
      </c>
      <c r="D1411" s="5">
        <v>15262</v>
      </c>
      <c r="E1411" s="5">
        <f t="shared" si="52"/>
        <v>94265</v>
      </c>
      <c r="F1411" s="9">
        <v>135023</v>
      </c>
      <c r="G1411" s="5">
        <v>25439</v>
      </c>
      <c r="I1411" s="5">
        <f t="shared" si="53"/>
        <v>160462</v>
      </c>
    </row>
    <row r="1412" spans="1:9" ht="25.5">
      <c r="A1412" s="2" t="s">
        <v>297</v>
      </c>
      <c r="B1412" s="2" t="s">
        <v>298</v>
      </c>
      <c r="C1412" s="5">
        <v>135230</v>
      </c>
      <c r="D1412" s="5">
        <v>21599</v>
      </c>
      <c r="E1412" s="5">
        <f t="shared" si="52"/>
        <v>156829</v>
      </c>
      <c r="F1412" s="9">
        <v>134333</v>
      </c>
      <c r="G1412" s="5">
        <v>28068</v>
      </c>
      <c r="I1412" s="5">
        <f t="shared" si="53"/>
        <v>162401</v>
      </c>
    </row>
    <row r="1413" spans="1:9" ht="25.5">
      <c r="A1413" s="2" t="s">
        <v>297</v>
      </c>
      <c r="B1413" s="2" t="s">
        <v>298</v>
      </c>
      <c r="C1413" s="5">
        <v>123909</v>
      </c>
      <c r="D1413" s="5">
        <v>23957</v>
      </c>
      <c r="E1413" s="5">
        <f t="shared" si="52"/>
        <v>147866</v>
      </c>
      <c r="F1413" s="9">
        <v>135044</v>
      </c>
      <c r="G1413" s="5">
        <v>29139</v>
      </c>
      <c r="I1413" s="5">
        <f t="shared" si="53"/>
        <v>164183</v>
      </c>
    </row>
    <row r="1414" spans="1:9" ht="25.5">
      <c r="A1414" s="2" t="s">
        <v>297</v>
      </c>
      <c r="B1414" s="2" t="s">
        <v>9</v>
      </c>
      <c r="C1414" s="5">
        <v>148672</v>
      </c>
      <c r="D1414" s="5">
        <v>25720</v>
      </c>
      <c r="E1414" s="5">
        <f t="shared" si="52"/>
        <v>174392</v>
      </c>
      <c r="F1414" s="9">
        <v>144202</v>
      </c>
      <c r="G1414" s="5">
        <v>30905</v>
      </c>
      <c r="I1414" s="5">
        <f t="shared" si="53"/>
        <v>175107</v>
      </c>
    </row>
    <row r="1415" spans="1:9" ht="25.5">
      <c r="A1415" s="2" t="s">
        <v>297</v>
      </c>
      <c r="B1415" s="2" t="s">
        <v>9</v>
      </c>
      <c r="C1415" s="5">
        <v>136810</v>
      </c>
      <c r="D1415" s="5">
        <v>33713</v>
      </c>
      <c r="E1415" s="5">
        <f t="shared" si="52"/>
        <v>170523</v>
      </c>
      <c r="F1415" s="9">
        <v>150287</v>
      </c>
      <c r="G1415" s="5">
        <v>46292</v>
      </c>
      <c r="I1415" s="5">
        <f t="shared" si="53"/>
        <v>196579</v>
      </c>
    </row>
    <row r="1416" spans="1:9" ht="38.25">
      <c r="A1416" s="2" t="s">
        <v>300</v>
      </c>
      <c r="B1416" s="2" t="s">
        <v>306</v>
      </c>
      <c r="C1416" s="5">
        <v>117817</v>
      </c>
      <c r="D1416" s="5">
        <v>19520</v>
      </c>
      <c r="E1416" s="5">
        <f t="shared" si="52"/>
        <v>137337</v>
      </c>
      <c r="F1416" s="9">
        <v>140169</v>
      </c>
      <c r="G1416" s="5">
        <v>23502</v>
      </c>
      <c r="I1416" s="5">
        <f t="shared" si="53"/>
        <v>163671</v>
      </c>
    </row>
    <row r="1417" spans="1:9" ht="12.75">
      <c r="A1417" s="2" t="s">
        <v>300</v>
      </c>
      <c r="B1417" s="2" t="s">
        <v>305</v>
      </c>
      <c r="C1417" s="5">
        <v>123274</v>
      </c>
      <c r="D1417" s="5">
        <v>20354</v>
      </c>
      <c r="E1417" s="5">
        <f t="shared" si="52"/>
        <v>143628</v>
      </c>
      <c r="F1417" s="9">
        <v>141248</v>
      </c>
      <c r="G1417" s="5">
        <v>23763</v>
      </c>
      <c r="I1417" s="5">
        <f t="shared" si="53"/>
        <v>165011</v>
      </c>
    </row>
    <row r="1418" spans="1:9" ht="12.75">
      <c r="A1418" s="2" t="s">
        <v>300</v>
      </c>
      <c r="B1418" s="2" t="s">
        <v>304</v>
      </c>
      <c r="C1418" s="5">
        <v>0</v>
      </c>
      <c r="D1418" s="5">
        <v>0</v>
      </c>
      <c r="E1418" s="5">
        <f t="shared" si="52"/>
        <v>0</v>
      </c>
      <c r="F1418" s="9">
        <v>145875</v>
      </c>
      <c r="G1418" s="5">
        <v>24581</v>
      </c>
      <c r="I1418" s="5">
        <f t="shared" si="53"/>
        <v>170456</v>
      </c>
    </row>
    <row r="1419" spans="1:9" ht="25.5">
      <c r="A1419" s="2" t="s">
        <v>300</v>
      </c>
      <c r="B1419" s="2" t="s">
        <v>303</v>
      </c>
      <c r="C1419" s="5">
        <v>131017</v>
      </c>
      <c r="D1419" s="5">
        <v>20399</v>
      </c>
      <c r="E1419" s="5">
        <f t="shared" si="52"/>
        <v>151416</v>
      </c>
      <c r="F1419" s="9">
        <v>146742</v>
      </c>
      <c r="G1419" s="5">
        <v>24508</v>
      </c>
      <c r="I1419" s="5">
        <f t="shared" si="53"/>
        <v>171250</v>
      </c>
    </row>
    <row r="1420" spans="1:9" ht="12.75">
      <c r="A1420" s="2" t="s">
        <v>300</v>
      </c>
      <c r="B1420" s="2" t="s">
        <v>302</v>
      </c>
      <c r="C1420" s="5">
        <v>144558</v>
      </c>
      <c r="D1420" s="5">
        <v>22923</v>
      </c>
      <c r="E1420" s="5">
        <f t="shared" si="52"/>
        <v>167481</v>
      </c>
      <c r="F1420" s="9">
        <v>161379</v>
      </c>
      <c r="G1420" s="5">
        <v>27574</v>
      </c>
      <c r="I1420" s="5">
        <f t="shared" si="53"/>
        <v>188953</v>
      </c>
    </row>
    <row r="1421" spans="1:9" ht="12.75">
      <c r="A1421" s="2" t="s">
        <v>300</v>
      </c>
      <c r="B1421" s="2" t="s">
        <v>302</v>
      </c>
      <c r="C1421" s="5">
        <v>157253</v>
      </c>
      <c r="D1421" s="5">
        <v>24983</v>
      </c>
      <c r="E1421" s="5">
        <f t="shared" si="52"/>
        <v>182236</v>
      </c>
      <c r="F1421" s="9">
        <v>162241</v>
      </c>
      <c r="G1421" s="5">
        <v>27767</v>
      </c>
      <c r="I1421" s="5">
        <f t="shared" si="53"/>
        <v>190008</v>
      </c>
    </row>
    <row r="1422" spans="1:9" ht="12.75">
      <c r="A1422" s="2" t="s">
        <v>300</v>
      </c>
      <c r="B1422" s="2" t="s">
        <v>302</v>
      </c>
      <c r="C1422" s="5">
        <v>146771</v>
      </c>
      <c r="D1422" s="5">
        <v>22923</v>
      </c>
      <c r="E1422" s="5">
        <f t="shared" si="52"/>
        <v>169694</v>
      </c>
      <c r="F1422" s="9">
        <v>163476</v>
      </c>
      <c r="G1422" s="5">
        <v>27574</v>
      </c>
      <c r="I1422" s="5">
        <f t="shared" si="53"/>
        <v>191050</v>
      </c>
    </row>
    <row r="1423" spans="1:9" ht="12.75">
      <c r="A1423" s="2" t="s">
        <v>300</v>
      </c>
      <c r="B1423" s="2" t="s">
        <v>301</v>
      </c>
      <c r="C1423" s="5">
        <v>169277</v>
      </c>
      <c r="D1423" s="5">
        <v>26665</v>
      </c>
      <c r="E1423" s="5">
        <f t="shared" si="52"/>
        <v>195942</v>
      </c>
      <c r="F1423" s="9">
        <v>184477</v>
      </c>
      <c r="G1423" s="5">
        <v>32520</v>
      </c>
      <c r="I1423" s="5">
        <f t="shared" si="53"/>
        <v>216997</v>
      </c>
    </row>
    <row r="1424" spans="1:9" ht="25.5">
      <c r="A1424" s="2" t="s">
        <v>307</v>
      </c>
      <c r="B1424" s="2" t="s">
        <v>309</v>
      </c>
      <c r="C1424" s="5">
        <v>0</v>
      </c>
      <c r="D1424" s="5">
        <v>0</v>
      </c>
      <c r="E1424" s="5">
        <f t="shared" si="52"/>
        <v>0</v>
      </c>
      <c r="F1424" s="9">
        <v>55253</v>
      </c>
      <c r="G1424" s="5">
        <v>0</v>
      </c>
      <c r="I1424" s="5">
        <f t="shared" si="53"/>
        <v>55253</v>
      </c>
    </row>
    <row r="1425" spans="1:9" ht="25.5">
      <c r="A1425" s="2" t="s">
        <v>307</v>
      </c>
      <c r="B1425" s="2" t="s">
        <v>309</v>
      </c>
      <c r="C1425" s="5">
        <v>220727</v>
      </c>
      <c r="D1425" s="5">
        <v>0</v>
      </c>
      <c r="E1425" s="5">
        <f t="shared" si="52"/>
        <v>220727</v>
      </c>
      <c r="F1425" s="9">
        <v>172412</v>
      </c>
      <c r="G1425" s="5">
        <v>0</v>
      </c>
      <c r="I1425" s="5">
        <f t="shared" si="53"/>
        <v>172412</v>
      </c>
    </row>
    <row r="1426" spans="1:9" ht="25.5">
      <c r="A1426" s="2" t="s">
        <v>307</v>
      </c>
      <c r="B1426" s="2" t="s">
        <v>309</v>
      </c>
      <c r="C1426" s="5">
        <v>177515</v>
      </c>
      <c r="D1426" s="5">
        <v>0</v>
      </c>
      <c r="E1426" s="5">
        <f t="shared" si="52"/>
        <v>177515</v>
      </c>
      <c r="F1426" s="9">
        <v>189115</v>
      </c>
      <c r="G1426" s="5">
        <v>0</v>
      </c>
      <c r="I1426" s="5">
        <f t="shared" si="53"/>
        <v>189115</v>
      </c>
    </row>
    <row r="1427" spans="1:9" ht="25.5">
      <c r="A1427" s="2" t="s">
        <v>307</v>
      </c>
      <c r="B1427" s="2" t="s">
        <v>309</v>
      </c>
      <c r="C1427" s="5">
        <v>192609</v>
      </c>
      <c r="D1427" s="5">
        <v>0</v>
      </c>
      <c r="E1427" s="5">
        <f t="shared" si="52"/>
        <v>192609</v>
      </c>
      <c r="F1427" s="9">
        <v>198444</v>
      </c>
      <c r="G1427" s="5">
        <v>0</v>
      </c>
      <c r="I1427" s="5">
        <f t="shared" si="53"/>
        <v>198444</v>
      </c>
    </row>
    <row r="1428" spans="1:9" ht="25.5">
      <c r="A1428" s="2" t="s">
        <v>307</v>
      </c>
      <c r="B1428" s="2" t="s">
        <v>309</v>
      </c>
      <c r="C1428" s="5">
        <v>201614</v>
      </c>
      <c r="D1428" s="5">
        <v>0</v>
      </c>
      <c r="E1428" s="5">
        <f t="shared" si="52"/>
        <v>201614</v>
      </c>
      <c r="F1428" s="9">
        <v>201563</v>
      </c>
      <c r="G1428" s="5">
        <v>0</v>
      </c>
      <c r="I1428" s="5">
        <f t="shared" si="53"/>
        <v>201563</v>
      </c>
    </row>
    <row r="1429" spans="1:9" ht="25.5">
      <c r="A1429" s="2" t="s">
        <v>307</v>
      </c>
      <c r="B1429" s="2" t="s">
        <v>309</v>
      </c>
      <c r="C1429" s="5">
        <v>434745</v>
      </c>
      <c r="D1429" s="5">
        <v>0</v>
      </c>
      <c r="E1429" s="5">
        <f t="shared" si="52"/>
        <v>434745</v>
      </c>
      <c r="F1429" s="9">
        <v>216922</v>
      </c>
      <c r="G1429" s="5">
        <v>0</v>
      </c>
      <c r="I1429" s="5">
        <f t="shared" si="53"/>
        <v>216922</v>
      </c>
    </row>
    <row r="1430" spans="1:9" ht="25.5">
      <c r="A1430" s="2" t="s">
        <v>307</v>
      </c>
      <c r="B1430" s="2" t="s">
        <v>309</v>
      </c>
      <c r="C1430" s="5">
        <v>148893</v>
      </c>
      <c r="D1430" s="5">
        <v>0</v>
      </c>
      <c r="E1430" s="5">
        <f t="shared" si="52"/>
        <v>148893</v>
      </c>
      <c r="F1430" s="9">
        <v>226675</v>
      </c>
      <c r="G1430" s="5">
        <v>0</v>
      </c>
      <c r="I1430" s="5">
        <f t="shared" si="53"/>
        <v>226675</v>
      </c>
    </row>
    <row r="1431" spans="1:9" ht="25.5">
      <c r="A1431" s="2" t="s">
        <v>307</v>
      </c>
      <c r="B1431" s="2" t="s">
        <v>308</v>
      </c>
      <c r="C1431" s="5">
        <v>183188</v>
      </c>
      <c r="D1431" s="5">
        <v>52000</v>
      </c>
      <c r="E1431" s="5">
        <f t="shared" si="52"/>
        <v>235188</v>
      </c>
      <c r="F1431" s="9">
        <v>184590</v>
      </c>
      <c r="G1431" s="5">
        <v>59000</v>
      </c>
      <c r="I1431" s="5">
        <f t="shared" si="53"/>
        <v>243590</v>
      </c>
    </row>
    <row r="1432" spans="1:9" ht="25.5">
      <c r="A1432" s="2" t="s">
        <v>310</v>
      </c>
      <c r="B1432" s="2" t="s">
        <v>562</v>
      </c>
      <c r="C1432" s="5">
        <v>140255</v>
      </c>
      <c r="D1432" s="5">
        <v>20744</v>
      </c>
      <c r="E1432" s="5">
        <f t="shared" si="52"/>
        <v>160999</v>
      </c>
      <c r="F1432" s="9">
        <v>139241</v>
      </c>
      <c r="G1432" s="5">
        <v>23681</v>
      </c>
      <c r="I1432" s="5">
        <f t="shared" si="53"/>
        <v>162922</v>
      </c>
    </row>
    <row r="1433" spans="1:9" ht="38.25">
      <c r="A1433" s="2" t="s">
        <v>235</v>
      </c>
      <c r="B1433" s="2" t="s">
        <v>562</v>
      </c>
      <c r="C1433" s="5">
        <v>219060</v>
      </c>
      <c r="D1433" s="5">
        <v>22565</v>
      </c>
      <c r="E1433" s="5">
        <f t="shared" si="52"/>
        <v>241625</v>
      </c>
      <c r="F1433" s="9">
        <v>219949</v>
      </c>
      <c r="G1433" s="5">
        <v>26296</v>
      </c>
      <c r="I1433" s="5">
        <f t="shared" si="53"/>
        <v>246245</v>
      </c>
    </row>
    <row r="1434" spans="1:9" ht="51">
      <c r="A1434" s="2" t="s">
        <v>236</v>
      </c>
      <c r="B1434" s="2" t="s">
        <v>572</v>
      </c>
      <c r="C1434" s="5">
        <v>0</v>
      </c>
      <c r="D1434" s="5">
        <v>0</v>
      </c>
      <c r="E1434" s="5">
        <f t="shared" si="52"/>
        <v>0</v>
      </c>
      <c r="F1434" s="9">
        <v>29421</v>
      </c>
      <c r="G1434" s="5">
        <v>7253</v>
      </c>
      <c r="I1434" s="5">
        <f t="shared" si="53"/>
        <v>36674</v>
      </c>
    </row>
    <row r="1435" spans="1:9" ht="51">
      <c r="A1435" s="2" t="s">
        <v>236</v>
      </c>
      <c r="B1435" s="2" t="s">
        <v>572</v>
      </c>
      <c r="C1435" s="5">
        <v>133451</v>
      </c>
      <c r="D1435" s="5">
        <v>27733</v>
      </c>
      <c r="E1435" s="5">
        <f t="shared" si="52"/>
        <v>161184</v>
      </c>
      <c r="F1435" s="9">
        <v>133421</v>
      </c>
      <c r="G1435" s="5">
        <v>28089</v>
      </c>
      <c r="I1435" s="5">
        <f t="shared" si="53"/>
        <v>161510</v>
      </c>
    </row>
    <row r="1436" spans="1:9" ht="51">
      <c r="A1436" s="2" t="s">
        <v>236</v>
      </c>
      <c r="B1436" s="2" t="s">
        <v>437</v>
      </c>
      <c r="C1436" s="5">
        <v>130642</v>
      </c>
      <c r="D1436" s="5">
        <v>27418</v>
      </c>
      <c r="E1436" s="5">
        <f t="shared" si="52"/>
        <v>158060</v>
      </c>
      <c r="F1436" s="9">
        <v>135693</v>
      </c>
      <c r="G1436" s="5">
        <v>28045</v>
      </c>
      <c r="I1436" s="5">
        <f t="shared" si="53"/>
        <v>163738</v>
      </c>
    </row>
    <row r="1437" spans="1:9" ht="51">
      <c r="A1437" s="2" t="s">
        <v>236</v>
      </c>
      <c r="B1437" s="2" t="s">
        <v>421</v>
      </c>
      <c r="C1437" s="5">
        <v>18043</v>
      </c>
      <c r="D1437" s="5">
        <v>4130</v>
      </c>
      <c r="E1437" s="5">
        <f t="shared" si="52"/>
        <v>22173</v>
      </c>
      <c r="F1437" s="9">
        <v>150158</v>
      </c>
      <c r="G1437" s="5">
        <v>27882</v>
      </c>
      <c r="I1437" s="5">
        <f t="shared" si="53"/>
        <v>178040</v>
      </c>
    </row>
    <row r="1438" spans="1:9" ht="25.5">
      <c r="A1438" s="2" t="s">
        <v>369</v>
      </c>
      <c r="B1438" s="2" t="s">
        <v>556</v>
      </c>
      <c r="C1438" s="8">
        <v>130132</v>
      </c>
      <c r="D1438" s="8">
        <v>25659.298354320003</v>
      </c>
      <c r="E1438" s="8">
        <f t="shared" si="52"/>
        <v>155791.29835432</v>
      </c>
      <c r="F1438" s="12">
        <v>130143</v>
      </c>
      <c r="G1438" s="8">
        <v>28229.485210896</v>
      </c>
      <c r="H1438" s="8"/>
      <c r="I1438" s="8">
        <f t="shared" si="53"/>
        <v>158372.485210896</v>
      </c>
    </row>
    <row r="1439" spans="1:9" ht="25.5">
      <c r="A1439" s="2" t="s">
        <v>369</v>
      </c>
      <c r="B1439" s="2" t="s">
        <v>556</v>
      </c>
      <c r="C1439" s="8">
        <v>129443</v>
      </c>
      <c r="D1439" s="8">
        <v>24681.49252344</v>
      </c>
      <c r="E1439" s="8">
        <f t="shared" si="52"/>
        <v>154124.49252343999</v>
      </c>
      <c r="F1439" s="12">
        <v>130259</v>
      </c>
      <c r="G1439" s="8">
        <v>28132.522493519995</v>
      </c>
      <c r="H1439" s="8"/>
      <c r="I1439" s="8">
        <f t="shared" si="53"/>
        <v>158391.52249352</v>
      </c>
    </row>
    <row r="1440" spans="1:9" ht="25.5">
      <c r="A1440" s="2" t="s">
        <v>369</v>
      </c>
      <c r="B1440" s="2" t="s">
        <v>556</v>
      </c>
      <c r="C1440" s="8">
        <v>123655</v>
      </c>
      <c r="D1440" s="8">
        <v>22586.02288584</v>
      </c>
      <c r="E1440" s="8">
        <f t="shared" si="52"/>
        <v>146241.02288584</v>
      </c>
      <c r="F1440" s="12">
        <v>131554</v>
      </c>
      <c r="G1440" s="8">
        <v>26972.808822612</v>
      </c>
      <c r="H1440" s="8"/>
      <c r="I1440" s="8">
        <f t="shared" si="53"/>
        <v>158526.808822612</v>
      </c>
    </row>
    <row r="1441" spans="1:9" ht="25.5">
      <c r="A1441" s="2" t="s">
        <v>369</v>
      </c>
      <c r="B1441" s="2" t="s">
        <v>556</v>
      </c>
      <c r="C1441" s="8">
        <v>127093</v>
      </c>
      <c r="D1441" s="8">
        <v>24356.152449840003</v>
      </c>
      <c r="E1441" s="8">
        <f t="shared" si="52"/>
        <v>151449.15244984</v>
      </c>
      <c r="F1441" s="12">
        <v>126952</v>
      </c>
      <c r="G1441" s="8">
        <v>32064.976235376</v>
      </c>
      <c r="H1441" s="8"/>
      <c r="I1441" s="8">
        <f t="shared" si="53"/>
        <v>159016.976235376</v>
      </c>
    </row>
    <row r="1442" spans="1:9" ht="25.5">
      <c r="A1442" s="2" t="s">
        <v>369</v>
      </c>
      <c r="B1442" s="2" t="s">
        <v>556</v>
      </c>
      <c r="C1442" s="8">
        <v>123414</v>
      </c>
      <c r="D1442" s="8">
        <v>23576.505061439995</v>
      </c>
      <c r="E1442" s="8">
        <f t="shared" si="52"/>
        <v>146990.50506144</v>
      </c>
      <c r="F1442" s="12">
        <v>132559</v>
      </c>
      <c r="G1442" s="8">
        <v>26972.808822612</v>
      </c>
      <c r="H1442" s="8"/>
      <c r="I1442" s="8">
        <f t="shared" si="53"/>
        <v>159531.808822612</v>
      </c>
    </row>
    <row r="1443" spans="1:9" ht="25.5">
      <c r="A1443" s="2" t="s">
        <v>369</v>
      </c>
      <c r="B1443" s="2" t="s">
        <v>556</v>
      </c>
      <c r="C1443" s="8">
        <v>127220</v>
      </c>
      <c r="D1443" s="8">
        <v>24355.357704000002</v>
      </c>
      <c r="E1443" s="8">
        <f t="shared" si="52"/>
        <v>151575.357704</v>
      </c>
      <c r="F1443" s="12">
        <v>127853</v>
      </c>
      <c r="G1443" s="8">
        <v>32064.976235376</v>
      </c>
      <c r="H1443" s="8"/>
      <c r="I1443" s="8">
        <f t="shared" si="53"/>
        <v>159917.976235376</v>
      </c>
    </row>
    <row r="1444" spans="1:9" ht="25.5">
      <c r="A1444" s="2" t="s">
        <v>369</v>
      </c>
      <c r="B1444" s="2" t="s">
        <v>556</v>
      </c>
      <c r="C1444" s="8">
        <v>132969</v>
      </c>
      <c r="D1444" s="8">
        <v>18375.05217816</v>
      </c>
      <c r="E1444" s="8">
        <f t="shared" si="52"/>
        <v>151344.05217816</v>
      </c>
      <c r="F1444" s="12">
        <v>132574</v>
      </c>
      <c r="G1444" s="8">
        <v>28072.58789226</v>
      </c>
      <c r="H1444" s="8"/>
      <c r="I1444" s="8">
        <f t="shared" si="53"/>
        <v>160646.58789226</v>
      </c>
    </row>
    <row r="1445" spans="1:9" ht="25.5">
      <c r="A1445" s="2" t="s">
        <v>369</v>
      </c>
      <c r="B1445" s="2" t="s">
        <v>556</v>
      </c>
      <c r="C1445" s="8">
        <v>134576</v>
      </c>
      <c r="D1445" s="8">
        <v>20164.411963920003</v>
      </c>
      <c r="E1445" s="8">
        <f t="shared" si="52"/>
        <v>154740.41196392</v>
      </c>
      <c r="F1445" s="12">
        <v>134036</v>
      </c>
      <c r="G1445" s="8">
        <v>28072.58789226</v>
      </c>
      <c r="H1445" s="8"/>
      <c r="I1445" s="8">
        <f t="shared" si="53"/>
        <v>162108.58789226</v>
      </c>
    </row>
    <row r="1446" spans="1:9" ht="25.5">
      <c r="A1446" s="2" t="s">
        <v>369</v>
      </c>
      <c r="B1446" s="2" t="s">
        <v>556</v>
      </c>
      <c r="C1446" s="8">
        <v>134550</v>
      </c>
      <c r="D1446" s="8">
        <v>25750.749181440005</v>
      </c>
      <c r="E1446" s="8">
        <f t="shared" si="52"/>
        <v>160300.74918144</v>
      </c>
      <c r="F1446" s="12">
        <v>134166</v>
      </c>
      <c r="G1446" s="8">
        <v>28327.607730743992</v>
      </c>
      <c r="H1446" s="8"/>
      <c r="I1446" s="8">
        <f t="shared" si="53"/>
        <v>162493.607730744</v>
      </c>
    </row>
    <row r="1447" spans="1:9" ht="25.5">
      <c r="A1447" s="2" t="s">
        <v>369</v>
      </c>
      <c r="B1447" s="2" t="s">
        <v>556</v>
      </c>
      <c r="C1447" s="8">
        <v>134257</v>
      </c>
      <c r="D1447" s="8">
        <v>26146.79344632</v>
      </c>
      <c r="E1447" s="8">
        <f t="shared" si="52"/>
        <v>160403.79344632</v>
      </c>
      <c r="F1447" s="12">
        <v>134124</v>
      </c>
      <c r="G1447" s="8">
        <v>28762.31184281999</v>
      </c>
      <c r="H1447" s="8"/>
      <c r="I1447" s="8">
        <f t="shared" si="53"/>
        <v>162886.31184282</v>
      </c>
    </row>
    <row r="1448" spans="1:9" ht="25.5">
      <c r="A1448" s="2" t="s">
        <v>369</v>
      </c>
      <c r="B1448" s="2" t="s">
        <v>556</v>
      </c>
      <c r="C1448" s="8">
        <v>135230</v>
      </c>
      <c r="D1448" s="8">
        <v>26306.90346</v>
      </c>
      <c r="E1448" s="8">
        <f t="shared" si="52"/>
        <v>161536.90346</v>
      </c>
      <c r="F1448" s="12">
        <v>134753</v>
      </c>
      <c r="G1448" s="8">
        <v>28942.241724684</v>
      </c>
      <c r="H1448" s="8"/>
      <c r="I1448" s="8">
        <f t="shared" si="53"/>
        <v>163695.241724684</v>
      </c>
    </row>
    <row r="1449" spans="1:9" ht="25.5">
      <c r="A1449" s="2" t="s">
        <v>369</v>
      </c>
      <c r="B1449" s="2" t="s">
        <v>556</v>
      </c>
      <c r="C1449" s="8">
        <v>131291</v>
      </c>
      <c r="D1449" s="8">
        <v>24847.99899744</v>
      </c>
      <c r="E1449" s="8">
        <f t="shared" si="52"/>
        <v>156138.99899744</v>
      </c>
      <c r="F1449" s="12">
        <v>134949</v>
      </c>
      <c r="G1449" s="8">
        <v>28815.8829606</v>
      </c>
      <c r="H1449" s="8"/>
      <c r="I1449" s="8">
        <f t="shared" si="53"/>
        <v>163764.8829606</v>
      </c>
    </row>
    <row r="1450" spans="1:9" ht="25.5">
      <c r="A1450" s="2" t="s">
        <v>369</v>
      </c>
      <c r="B1450" s="2" t="s">
        <v>556</v>
      </c>
      <c r="C1450" s="8">
        <v>135304</v>
      </c>
      <c r="D1450" s="8">
        <v>26306.90346</v>
      </c>
      <c r="E1450" s="8">
        <f t="shared" si="52"/>
        <v>161610.90346</v>
      </c>
      <c r="F1450" s="12">
        <v>134826</v>
      </c>
      <c r="G1450" s="8">
        <v>28942.241724684</v>
      </c>
      <c r="H1450" s="8"/>
      <c r="I1450" s="8">
        <f t="shared" si="53"/>
        <v>163768.241724684</v>
      </c>
    </row>
    <row r="1451" spans="1:9" ht="25.5">
      <c r="A1451" s="2" t="s">
        <v>369</v>
      </c>
      <c r="B1451" s="2" t="s">
        <v>556</v>
      </c>
      <c r="C1451" s="8">
        <v>131322</v>
      </c>
      <c r="D1451" s="8">
        <v>25212.903913920003</v>
      </c>
      <c r="E1451" s="8">
        <f t="shared" si="52"/>
        <v>156534.90391392</v>
      </c>
      <c r="F1451" s="12">
        <v>136625</v>
      </c>
      <c r="G1451" s="8">
        <v>27806.463124848</v>
      </c>
      <c r="H1451" s="8"/>
      <c r="I1451" s="8">
        <f t="shared" si="53"/>
        <v>164431.463124848</v>
      </c>
    </row>
    <row r="1452" spans="1:9" ht="25.5">
      <c r="A1452" s="2" t="s">
        <v>369</v>
      </c>
      <c r="B1452" s="2" t="s">
        <v>556</v>
      </c>
      <c r="C1452" s="8">
        <v>136208</v>
      </c>
      <c r="D1452" s="8">
        <v>39175.2831552</v>
      </c>
      <c r="E1452" s="8">
        <f t="shared" si="52"/>
        <v>175383.2831552</v>
      </c>
      <c r="F1452" s="12">
        <v>135772</v>
      </c>
      <c r="G1452" s="8">
        <v>28762.31184281999</v>
      </c>
      <c r="H1452" s="8"/>
      <c r="I1452" s="8">
        <f t="shared" si="53"/>
        <v>164534.31184282</v>
      </c>
    </row>
    <row r="1453" spans="1:9" ht="25.5">
      <c r="A1453" s="2" t="s">
        <v>369</v>
      </c>
      <c r="B1453" s="2" t="s">
        <v>556</v>
      </c>
      <c r="C1453" s="8">
        <v>128557</v>
      </c>
      <c r="D1453" s="8">
        <v>24681.49252344</v>
      </c>
      <c r="E1453" s="8">
        <f t="shared" si="52"/>
        <v>153238.49252343999</v>
      </c>
      <c r="F1453" s="12">
        <v>136478</v>
      </c>
      <c r="G1453" s="8">
        <v>28132.522493519995</v>
      </c>
      <c r="H1453" s="8"/>
      <c r="I1453" s="8">
        <f t="shared" si="53"/>
        <v>164610.52249352</v>
      </c>
    </row>
    <row r="1454" spans="1:9" ht="25.5">
      <c r="A1454" s="2" t="s">
        <v>369</v>
      </c>
      <c r="B1454" s="2" t="s">
        <v>556</v>
      </c>
      <c r="C1454" s="8">
        <v>136150</v>
      </c>
      <c r="D1454" s="8">
        <v>26389.328792639993</v>
      </c>
      <c r="E1454" s="8">
        <f t="shared" si="52"/>
        <v>162539.32879264</v>
      </c>
      <c r="F1454" s="12">
        <v>135592</v>
      </c>
      <c r="G1454" s="8">
        <v>29042.546085036003</v>
      </c>
      <c r="H1454" s="8"/>
      <c r="I1454" s="8">
        <f t="shared" si="53"/>
        <v>164634.546085036</v>
      </c>
    </row>
    <row r="1455" spans="1:9" ht="25.5">
      <c r="A1455" s="2" t="s">
        <v>369</v>
      </c>
      <c r="B1455" s="2" t="s">
        <v>556</v>
      </c>
      <c r="C1455" s="8">
        <v>135683</v>
      </c>
      <c r="D1455" s="8">
        <v>26819.290636079997</v>
      </c>
      <c r="E1455" s="8">
        <f t="shared" si="52"/>
        <v>162502.29063608</v>
      </c>
      <c r="F1455" s="12">
        <v>134510</v>
      </c>
      <c r="G1455" s="8">
        <v>30502.367973555996</v>
      </c>
      <c r="H1455" s="8"/>
      <c r="I1455" s="8">
        <f t="shared" si="53"/>
        <v>165012.36797355599</v>
      </c>
    </row>
    <row r="1456" spans="1:9" ht="25.5">
      <c r="A1456" s="2" t="s">
        <v>369</v>
      </c>
      <c r="B1456" s="2" t="s">
        <v>556</v>
      </c>
      <c r="C1456" s="8">
        <v>136144</v>
      </c>
      <c r="D1456" s="8">
        <v>26040.939056400002</v>
      </c>
      <c r="E1456" s="8">
        <f t="shared" si="52"/>
        <v>162184.9390564</v>
      </c>
      <c r="F1456" s="12">
        <v>135753</v>
      </c>
      <c r="G1456" s="8">
        <v>30502.367973555996</v>
      </c>
      <c r="H1456" s="8"/>
      <c r="I1456" s="8">
        <f t="shared" si="53"/>
        <v>166255.36797355599</v>
      </c>
    </row>
    <row r="1457" spans="1:9" ht="25.5">
      <c r="A1457" s="2" t="s">
        <v>369</v>
      </c>
      <c r="B1457" s="2" t="s">
        <v>556</v>
      </c>
      <c r="C1457" s="8">
        <v>133080</v>
      </c>
      <c r="D1457" s="8">
        <v>24893.19650664</v>
      </c>
      <c r="E1457" s="8">
        <f t="shared" si="52"/>
        <v>157973.19650664</v>
      </c>
      <c r="F1457" s="12">
        <v>135423</v>
      </c>
      <c r="G1457" s="8">
        <v>30874.977999468</v>
      </c>
      <c r="H1457" s="8"/>
      <c r="I1457" s="8">
        <f t="shared" si="53"/>
        <v>166297.97799946798</v>
      </c>
    </row>
    <row r="1458" spans="1:9" ht="25.5">
      <c r="A1458" s="2" t="s">
        <v>369</v>
      </c>
      <c r="B1458" s="2" t="s">
        <v>556</v>
      </c>
      <c r="C1458" s="8">
        <v>138923</v>
      </c>
      <c r="D1458" s="8">
        <v>27452.1369756</v>
      </c>
      <c r="E1458" s="8">
        <f t="shared" si="52"/>
        <v>166375.1369756</v>
      </c>
      <c r="F1458" s="12">
        <v>136882</v>
      </c>
      <c r="G1458" s="8">
        <v>30196.25627246401</v>
      </c>
      <c r="H1458" s="8"/>
      <c r="I1458" s="8">
        <f t="shared" si="53"/>
        <v>167078.256272464</v>
      </c>
    </row>
    <row r="1459" spans="1:9" ht="25.5">
      <c r="A1459" s="2" t="s">
        <v>369</v>
      </c>
      <c r="B1459" s="2" t="s">
        <v>556</v>
      </c>
      <c r="C1459" s="8">
        <v>145522</v>
      </c>
      <c r="D1459" s="8">
        <v>26819.290636079997</v>
      </c>
      <c r="E1459" s="8">
        <f t="shared" si="52"/>
        <v>172341.29063608</v>
      </c>
      <c r="F1459" s="12">
        <v>135772</v>
      </c>
      <c r="G1459" s="8">
        <v>31407.107534292</v>
      </c>
      <c r="H1459" s="8"/>
      <c r="I1459" s="8">
        <f t="shared" si="53"/>
        <v>167179.107534292</v>
      </c>
    </row>
    <row r="1460" spans="1:9" ht="25.5">
      <c r="A1460" s="2" t="s">
        <v>369</v>
      </c>
      <c r="B1460" s="2" t="s">
        <v>556</v>
      </c>
      <c r="C1460" s="8">
        <v>133401</v>
      </c>
      <c r="D1460" s="8">
        <v>26298.593168880005</v>
      </c>
      <c r="E1460" s="8">
        <f t="shared" si="52"/>
        <v>159699.59316888</v>
      </c>
      <c r="F1460" s="12">
        <v>133155</v>
      </c>
      <c r="G1460" s="8">
        <v>34650.641724684</v>
      </c>
      <c r="H1460" s="8"/>
      <c r="I1460" s="8">
        <f t="shared" si="53"/>
        <v>167805.64172468398</v>
      </c>
    </row>
    <row r="1461" spans="1:9" ht="25.5">
      <c r="A1461" s="2" t="s">
        <v>369</v>
      </c>
      <c r="B1461" s="2" t="s">
        <v>556</v>
      </c>
      <c r="C1461" s="8">
        <v>134796</v>
      </c>
      <c r="D1461" s="8">
        <v>24965.113923360004</v>
      </c>
      <c r="E1461" s="8">
        <f t="shared" si="52"/>
        <v>159761.11392336</v>
      </c>
      <c r="F1461" s="12">
        <v>138422</v>
      </c>
      <c r="G1461" s="8">
        <v>29663.189640540004</v>
      </c>
      <c r="H1461" s="8"/>
      <c r="I1461" s="8">
        <f t="shared" si="53"/>
        <v>168085.18964054</v>
      </c>
    </row>
    <row r="1462" spans="1:9" ht="25.5">
      <c r="A1462" s="2" t="s">
        <v>369</v>
      </c>
      <c r="B1462" s="2" t="s">
        <v>556</v>
      </c>
      <c r="C1462" s="8">
        <v>128647</v>
      </c>
      <c r="D1462" s="8">
        <v>26230.720595040002</v>
      </c>
      <c r="E1462" s="8">
        <f t="shared" si="52"/>
        <v>154877.72059504</v>
      </c>
      <c r="F1462" s="12">
        <v>139827</v>
      </c>
      <c r="G1462" s="8">
        <v>28853.602095732007</v>
      </c>
      <c r="H1462" s="8"/>
      <c r="I1462" s="8">
        <f t="shared" si="53"/>
        <v>168680.602095732</v>
      </c>
    </row>
    <row r="1463" spans="1:9" ht="25.5">
      <c r="A1463" s="2" t="s">
        <v>369</v>
      </c>
      <c r="B1463" s="2" t="s">
        <v>556</v>
      </c>
      <c r="C1463" s="8">
        <v>177606</v>
      </c>
      <c r="D1463" s="8">
        <v>33993.315036240005</v>
      </c>
      <c r="E1463" s="8">
        <f t="shared" si="52"/>
        <v>211599.31503624</v>
      </c>
      <c r="F1463" s="12">
        <v>138787</v>
      </c>
      <c r="G1463" s="8">
        <v>30123.504345200003</v>
      </c>
      <c r="H1463" s="8"/>
      <c r="I1463" s="8">
        <f t="shared" si="53"/>
        <v>168910.5043452</v>
      </c>
    </row>
    <row r="1464" spans="1:9" ht="25.5">
      <c r="A1464" s="2" t="s">
        <v>369</v>
      </c>
      <c r="B1464" s="2" t="s">
        <v>556</v>
      </c>
      <c r="C1464" s="8">
        <v>138015</v>
      </c>
      <c r="D1464" s="8">
        <v>33925.704679200004</v>
      </c>
      <c r="E1464" s="8">
        <f t="shared" si="52"/>
        <v>171940.70467920002</v>
      </c>
      <c r="F1464" s="12">
        <v>136262</v>
      </c>
      <c r="G1464" s="8">
        <v>32813.860013346995</v>
      </c>
      <c r="H1464" s="8"/>
      <c r="I1464" s="8">
        <f t="shared" si="53"/>
        <v>169075.860013347</v>
      </c>
    </row>
    <row r="1465" spans="1:9" ht="25.5">
      <c r="A1465" s="2" t="s">
        <v>369</v>
      </c>
      <c r="B1465" s="2" t="s">
        <v>556</v>
      </c>
      <c r="C1465" s="8">
        <v>139731</v>
      </c>
      <c r="D1465" s="8">
        <v>27228.217253040006</v>
      </c>
      <c r="E1465" s="8">
        <f t="shared" si="52"/>
        <v>166959.21725304</v>
      </c>
      <c r="F1465" s="12">
        <v>139226</v>
      </c>
      <c r="G1465" s="8">
        <v>29955.123203412004</v>
      </c>
      <c r="H1465" s="8"/>
      <c r="I1465" s="8">
        <f t="shared" si="53"/>
        <v>169181.123203412</v>
      </c>
    </row>
    <row r="1466" spans="1:9" ht="25.5">
      <c r="A1466" s="2" t="s">
        <v>369</v>
      </c>
      <c r="B1466" s="2" t="s">
        <v>556</v>
      </c>
      <c r="C1466" s="8">
        <v>140530</v>
      </c>
      <c r="D1466" s="8">
        <v>27893.378749680003</v>
      </c>
      <c r="E1466" s="8">
        <f aca="true" t="shared" si="54" ref="E1466:E1529">SUM(C1466:D1466)</f>
        <v>168423.37874968</v>
      </c>
      <c r="F1466" s="12">
        <v>138907</v>
      </c>
      <c r="G1466" s="8">
        <v>30676.888216368</v>
      </c>
      <c r="H1466" s="8"/>
      <c r="I1466" s="8">
        <f aca="true" t="shared" si="55" ref="I1466:I1529">SUM(F1466:H1466)</f>
        <v>169583.888216368</v>
      </c>
    </row>
    <row r="1467" spans="1:9" ht="25.5">
      <c r="A1467" s="2" t="s">
        <v>369</v>
      </c>
      <c r="B1467" s="2" t="s">
        <v>556</v>
      </c>
      <c r="C1467" s="8">
        <v>140131</v>
      </c>
      <c r="D1467" s="8">
        <v>39141.184702319995</v>
      </c>
      <c r="E1467" s="8">
        <f t="shared" si="54"/>
        <v>179272.18470232</v>
      </c>
      <c r="F1467" s="12">
        <v>139524</v>
      </c>
      <c r="G1467" s="8">
        <v>30767.055677147997</v>
      </c>
      <c r="H1467" s="8"/>
      <c r="I1467" s="8">
        <f t="shared" si="55"/>
        <v>170291.055677148</v>
      </c>
    </row>
    <row r="1468" spans="1:9" ht="25.5">
      <c r="A1468" s="2" t="s">
        <v>369</v>
      </c>
      <c r="B1468" s="2" t="s">
        <v>556</v>
      </c>
      <c r="C1468" s="8">
        <v>136768</v>
      </c>
      <c r="D1468" s="8">
        <v>26200.281852000004</v>
      </c>
      <c r="E1468" s="8">
        <f t="shared" si="54"/>
        <v>162968.28185200001</v>
      </c>
      <c r="F1468" s="12">
        <v>140923</v>
      </c>
      <c r="G1468" s="8">
        <v>30077.769107976</v>
      </c>
      <c r="H1468" s="8"/>
      <c r="I1468" s="8">
        <f t="shared" si="55"/>
        <v>171000.769107976</v>
      </c>
    </row>
    <row r="1469" spans="1:9" ht="25.5">
      <c r="A1469" s="2" t="s">
        <v>369</v>
      </c>
      <c r="B1469" s="2" t="s">
        <v>556</v>
      </c>
      <c r="C1469" s="8">
        <v>141223</v>
      </c>
      <c r="D1469" s="8">
        <v>26745.974823120003</v>
      </c>
      <c r="E1469" s="8">
        <f t="shared" si="54"/>
        <v>167968.97482312</v>
      </c>
      <c r="F1469" s="12">
        <v>140778</v>
      </c>
      <c r="G1469" s="8">
        <v>30347.355518364006</v>
      </c>
      <c r="H1469" s="8"/>
      <c r="I1469" s="8">
        <f t="shared" si="55"/>
        <v>171125.355518364</v>
      </c>
    </row>
    <row r="1470" spans="1:9" ht="25.5">
      <c r="A1470" s="2" t="s">
        <v>369</v>
      </c>
      <c r="B1470" s="2" t="s">
        <v>556</v>
      </c>
      <c r="C1470" s="8">
        <v>142367</v>
      </c>
      <c r="D1470" s="8">
        <v>27878.03937816</v>
      </c>
      <c r="E1470" s="8">
        <f t="shared" si="54"/>
        <v>170245.03937816</v>
      </c>
      <c r="F1470" s="12">
        <v>140500</v>
      </c>
      <c r="G1470" s="8">
        <v>30676.888216368</v>
      </c>
      <c r="H1470" s="8"/>
      <c r="I1470" s="8">
        <f t="shared" si="55"/>
        <v>171176.888216368</v>
      </c>
    </row>
    <row r="1471" spans="1:9" ht="25.5">
      <c r="A1471" s="2" t="s">
        <v>369</v>
      </c>
      <c r="B1471" s="2" t="s">
        <v>556</v>
      </c>
      <c r="C1471" s="8">
        <v>142616</v>
      </c>
      <c r="D1471" s="8">
        <v>27266.9808852</v>
      </c>
      <c r="E1471" s="8">
        <f t="shared" si="54"/>
        <v>169882.9808852</v>
      </c>
      <c r="F1471" s="12">
        <v>141571</v>
      </c>
      <c r="G1471" s="8">
        <v>29649.499435643997</v>
      </c>
      <c r="H1471" s="8"/>
      <c r="I1471" s="8">
        <f t="shared" si="55"/>
        <v>171220.499435644</v>
      </c>
    </row>
    <row r="1472" spans="1:9" ht="25.5">
      <c r="A1472" s="2" t="s">
        <v>369</v>
      </c>
      <c r="B1472" s="2" t="s">
        <v>556</v>
      </c>
      <c r="C1472" s="8">
        <v>141222</v>
      </c>
      <c r="D1472" s="8">
        <v>27613.168199999996</v>
      </c>
      <c r="E1472" s="8">
        <f t="shared" si="54"/>
        <v>168835.1682</v>
      </c>
      <c r="F1472" s="12">
        <v>140989</v>
      </c>
      <c r="G1472" s="8">
        <v>30378.60238656</v>
      </c>
      <c r="H1472" s="8"/>
      <c r="I1472" s="8">
        <f t="shared" si="55"/>
        <v>171367.60238656</v>
      </c>
    </row>
    <row r="1473" spans="1:9" ht="25.5">
      <c r="A1473" s="2" t="s">
        <v>369</v>
      </c>
      <c r="B1473" s="2" t="s">
        <v>556</v>
      </c>
      <c r="C1473" s="8">
        <v>137165</v>
      </c>
      <c r="D1473" s="8">
        <v>26185.865881440004</v>
      </c>
      <c r="E1473" s="8">
        <f t="shared" si="54"/>
        <v>163350.86588144</v>
      </c>
      <c r="F1473" s="12">
        <v>142572</v>
      </c>
      <c r="G1473" s="8">
        <v>29249.31895656</v>
      </c>
      <c r="H1473" s="8"/>
      <c r="I1473" s="8">
        <f t="shared" si="55"/>
        <v>171821.31895656</v>
      </c>
    </row>
    <row r="1474" spans="1:9" ht="25.5">
      <c r="A1474" s="2" t="s">
        <v>369</v>
      </c>
      <c r="B1474" s="2" t="s">
        <v>556</v>
      </c>
      <c r="C1474" s="8">
        <v>137492</v>
      </c>
      <c r="D1474" s="8">
        <v>27286.851564480003</v>
      </c>
      <c r="E1474" s="8">
        <f t="shared" si="54"/>
        <v>164778.85156448</v>
      </c>
      <c r="F1474" s="12">
        <v>142301</v>
      </c>
      <c r="G1474" s="8">
        <v>29675.068231104</v>
      </c>
      <c r="H1474" s="8"/>
      <c r="I1474" s="8">
        <f t="shared" si="55"/>
        <v>171976.068231104</v>
      </c>
    </row>
    <row r="1475" spans="1:9" ht="25.5">
      <c r="A1475" s="2" t="s">
        <v>369</v>
      </c>
      <c r="B1475" s="2" t="s">
        <v>556</v>
      </c>
      <c r="C1475" s="8">
        <v>142397</v>
      </c>
      <c r="D1475" s="8">
        <v>26442.169980240003</v>
      </c>
      <c r="E1475" s="8">
        <f t="shared" si="54"/>
        <v>168839.16998024</v>
      </c>
      <c r="F1475" s="12">
        <v>141743</v>
      </c>
      <c r="G1475" s="8">
        <v>30597.628303128004</v>
      </c>
      <c r="H1475" s="8"/>
      <c r="I1475" s="8">
        <f t="shared" si="55"/>
        <v>172340.628303128</v>
      </c>
    </row>
    <row r="1476" spans="1:9" ht="25.5">
      <c r="A1476" s="2" t="s">
        <v>369</v>
      </c>
      <c r="B1476" s="2" t="s">
        <v>556</v>
      </c>
      <c r="C1476" s="8">
        <v>140212</v>
      </c>
      <c r="D1476" s="8">
        <v>28046.594280960006</v>
      </c>
      <c r="E1476" s="8">
        <f t="shared" si="54"/>
        <v>168258.59428096</v>
      </c>
      <c r="F1476" s="12">
        <v>141886</v>
      </c>
      <c r="G1476" s="8">
        <v>30806.240309783992</v>
      </c>
      <c r="H1476" s="8"/>
      <c r="I1476" s="8">
        <f t="shared" si="55"/>
        <v>172692.24030978399</v>
      </c>
    </row>
    <row r="1477" spans="1:9" ht="25.5">
      <c r="A1477" s="2" t="s">
        <v>369</v>
      </c>
      <c r="B1477" s="2" t="s">
        <v>556</v>
      </c>
      <c r="C1477" s="8">
        <v>141312</v>
      </c>
      <c r="D1477" s="8">
        <v>27120.333828960007</v>
      </c>
      <c r="E1477" s="8">
        <f t="shared" si="54"/>
        <v>168432.33382896002</v>
      </c>
      <c r="F1477" s="12">
        <v>142176</v>
      </c>
      <c r="G1477" s="8">
        <v>30676.888216368</v>
      </c>
      <c r="H1477" s="8"/>
      <c r="I1477" s="8">
        <f t="shared" si="55"/>
        <v>172852.888216368</v>
      </c>
    </row>
    <row r="1478" spans="1:9" ht="25.5">
      <c r="A1478" s="2" t="s">
        <v>369</v>
      </c>
      <c r="B1478" s="2" t="s">
        <v>556</v>
      </c>
      <c r="C1478" s="8">
        <v>142508</v>
      </c>
      <c r="D1478" s="8">
        <v>28151.133467519998</v>
      </c>
      <c r="E1478" s="8">
        <f t="shared" si="54"/>
        <v>170659.13346752</v>
      </c>
      <c r="F1478" s="12">
        <v>142404</v>
      </c>
      <c r="G1478" s="8">
        <v>30969.735503628</v>
      </c>
      <c r="H1478" s="8"/>
      <c r="I1478" s="8">
        <f t="shared" si="55"/>
        <v>173373.735503628</v>
      </c>
    </row>
    <row r="1479" spans="1:9" ht="25.5">
      <c r="A1479" s="2" t="s">
        <v>369</v>
      </c>
      <c r="B1479" s="2" t="s">
        <v>556</v>
      </c>
      <c r="C1479" s="8">
        <v>127638</v>
      </c>
      <c r="D1479" s="8">
        <v>25037.74654344</v>
      </c>
      <c r="E1479" s="8">
        <f t="shared" si="54"/>
        <v>152675.74654344</v>
      </c>
      <c r="F1479" s="12">
        <v>146171</v>
      </c>
      <c r="G1479" s="8">
        <v>27563.599234308003</v>
      </c>
      <c r="H1479" s="8"/>
      <c r="I1479" s="8">
        <f t="shared" si="55"/>
        <v>173734.599234308</v>
      </c>
    </row>
    <row r="1480" spans="1:9" ht="25.5">
      <c r="A1480" s="2" t="s">
        <v>369</v>
      </c>
      <c r="B1480" s="2" t="s">
        <v>556</v>
      </c>
      <c r="C1480" s="8">
        <v>143802</v>
      </c>
      <c r="D1480" s="8">
        <v>28166.441244719994</v>
      </c>
      <c r="E1480" s="8">
        <f t="shared" si="54"/>
        <v>171968.44124472</v>
      </c>
      <c r="F1480" s="12">
        <v>142945</v>
      </c>
      <c r="G1480" s="8">
        <v>31045.756479264004</v>
      </c>
      <c r="H1480" s="8"/>
      <c r="I1480" s="8">
        <f t="shared" si="55"/>
        <v>173990.756479264</v>
      </c>
    </row>
    <row r="1481" spans="1:9" ht="25.5">
      <c r="A1481" s="2" t="s">
        <v>369</v>
      </c>
      <c r="B1481" s="2" t="s">
        <v>556</v>
      </c>
      <c r="C1481" s="8">
        <v>129181</v>
      </c>
      <c r="D1481" s="8">
        <v>25096.661608079994</v>
      </c>
      <c r="E1481" s="8">
        <f t="shared" si="54"/>
        <v>154277.66160808</v>
      </c>
      <c r="F1481" s="12">
        <v>146626</v>
      </c>
      <c r="G1481" s="8">
        <v>27634.770450851996</v>
      </c>
      <c r="H1481" s="8"/>
      <c r="I1481" s="8">
        <f t="shared" si="55"/>
        <v>174260.770450852</v>
      </c>
    </row>
    <row r="1482" spans="1:9" ht="25.5">
      <c r="A1482" s="2" t="s">
        <v>369</v>
      </c>
      <c r="B1482" s="2" t="s">
        <v>556</v>
      </c>
      <c r="C1482" s="8">
        <v>140618</v>
      </c>
      <c r="D1482" s="8">
        <v>27266.4862872</v>
      </c>
      <c r="E1482" s="8">
        <f t="shared" si="54"/>
        <v>167884.4862872</v>
      </c>
      <c r="F1482" s="12">
        <v>143645</v>
      </c>
      <c r="G1482" s="8">
        <v>30835.560803604</v>
      </c>
      <c r="H1482" s="8"/>
      <c r="I1482" s="8">
        <f t="shared" si="55"/>
        <v>174480.560803604</v>
      </c>
    </row>
    <row r="1483" spans="1:9" ht="25.5">
      <c r="A1483" s="2" t="s">
        <v>369</v>
      </c>
      <c r="B1483" s="2" t="s">
        <v>556</v>
      </c>
      <c r="C1483" s="8">
        <v>140108</v>
      </c>
      <c r="D1483" s="8">
        <v>27516.1041012</v>
      </c>
      <c r="E1483" s="8">
        <f t="shared" si="54"/>
        <v>167624.1041012</v>
      </c>
      <c r="F1483" s="12">
        <v>143896</v>
      </c>
      <c r="G1483" s="8">
        <v>31205.201716487994</v>
      </c>
      <c r="H1483" s="8"/>
      <c r="I1483" s="8">
        <f t="shared" si="55"/>
        <v>175101.201716488</v>
      </c>
    </row>
    <row r="1484" spans="1:9" ht="25.5">
      <c r="A1484" s="2" t="s">
        <v>369</v>
      </c>
      <c r="B1484" s="2" t="s">
        <v>556</v>
      </c>
      <c r="C1484" s="8">
        <v>140260</v>
      </c>
      <c r="D1484" s="8">
        <v>27516.1041012</v>
      </c>
      <c r="E1484" s="8">
        <f t="shared" si="54"/>
        <v>167776.1041012</v>
      </c>
      <c r="F1484" s="12">
        <v>144417</v>
      </c>
      <c r="G1484" s="8">
        <v>31205.201716487994</v>
      </c>
      <c r="H1484" s="8"/>
      <c r="I1484" s="8">
        <f t="shared" si="55"/>
        <v>175622.201716488</v>
      </c>
    </row>
    <row r="1485" spans="1:9" ht="25.5">
      <c r="A1485" s="2" t="s">
        <v>369</v>
      </c>
      <c r="B1485" s="2" t="s">
        <v>556</v>
      </c>
      <c r="C1485" s="8">
        <v>133293</v>
      </c>
      <c r="D1485" s="8">
        <v>25850.958497279997</v>
      </c>
      <c r="E1485" s="8">
        <f t="shared" si="54"/>
        <v>159143.95849728</v>
      </c>
      <c r="F1485" s="12">
        <v>133238</v>
      </c>
      <c r="G1485" s="8">
        <v>43229.966518836</v>
      </c>
      <c r="H1485" s="8"/>
      <c r="I1485" s="8">
        <f t="shared" si="55"/>
        <v>176467.966518836</v>
      </c>
    </row>
    <row r="1486" spans="1:9" ht="25.5">
      <c r="A1486" s="2" t="s">
        <v>369</v>
      </c>
      <c r="B1486" s="2" t="s">
        <v>556</v>
      </c>
      <c r="C1486" s="8">
        <v>143031</v>
      </c>
      <c r="D1486" s="8">
        <v>28048.897307760002</v>
      </c>
      <c r="E1486" s="8">
        <f t="shared" si="54"/>
        <v>171079.89730776</v>
      </c>
      <c r="F1486" s="12">
        <v>144865</v>
      </c>
      <c r="G1486" s="8">
        <v>31787.195117844</v>
      </c>
      <c r="H1486" s="8"/>
      <c r="I1486" s="8">
        <f t="shared" si="55"/>
        <v>176652.195117844</v>
      </c>
    </row>
    <row r="1487" spans="1:9" ht="25.5">
      <c r="A1487" s="2" t="s">
        <v>369</v>
      </c>
      <c r="B1487" s="2" t="s">
        <v>556</v>
      </c>
      <c r="C1487" s="8">
        <v>153313</v>
      </c>
      <c r="D1487" s="8">
        <v>30024.574394640003</v>
      </c>
      <c r="E1487" s="8">
        <f t="shared" si="54"/>
        <v>183337.57439464</v>
      </c>
      <c r="F1487" s="12">
        <v>144035</v>
      </c>
      <c r="G1487" s="8">
        <v>33026.751407364005</v>
      </c>
      <c r="H1487" s="8"/>
      <c r="I1487" s="8">
        <f t="shared" si="55"/>
        <v>177061.751407364</v>
      </c>
    </row>
    <row r="1488" spans="1:9" ht="25.5">
      <c r="A1488" s="2" t="s">
        <v>369</v>
      </c>
      <c r="B1488" s="2" t="s">
        <v>556</v>
      </c>
      <c r="C1488" s="8">
        <v>140684</v>
      </c>
      <c r="D1488" s="8">
        <v>27516.1041012</v>
      </c>
      <c r="E1488" s="8">
        <f t="shared" si="54"/>
        <v>168200.1041012</v>
      </c>
      <c r="F1488" s="12">
        <v>145945</v>
      </c>
      <c r="G1488" s="8">
        <v>31205.201716487994</v>
      </c>
      <c r="H1488" s="8"/>
      <c r="I1488" s="8">
        <f t="shared" si="55"/>
        <v>177150.201716488</v>
      </c>
    </row>
    <row r="1489" spans="1:9" ht="12.75">
      <c r="A1489" s="2" t="s">
        <v>369</v>
      </c>
      <c r="B1489" s="2" t="s">
        <v>143</v>
      </c>
      <c r="C1489" s="8">
        <v>143621</v>
      </c>
      <c r="D1489" s="8">
        <v>25560.507037440002</v>
      </c>
      <c r="E1489" s="8">
        <f t="shared" si="54"/>
        <v>169181.50703744</v>
      </c>
      <c r="F1489" s="12">
        <v>146943</v>
      </c>
      <c r="G1489" s="8">
        <v>31576.732289700005</v>
      </c>
      <c r="H1489" s="8"/>
      <c r="I1489" s="8">
        <f t="shared" si="55"/>
        <v>178519.7322897</v>
      </c>
    </row>
    <row r="1490" spans="1:9" ht="25.5">
      <c r="A1490" s="2" t="s">
        <v>369</v>
      </c>
      <c r="B1490" s="2" t="s">
        <v>556</v>
      </c>
      <c r="C1490" s="8">
        <v>147949</v>
      </c>
      <c r="D1490" s="8">
        <v>34707.29480232</v>
      </c>
      <c r="E1490" s="8">
        <f t="shared" si="54"/>
        <v>182656.29480232002</v>
      </c>
      <c r="F1490" s="12">
        <v>147329</v>
      </c>
      <c r="G1490" s="8">
        <v>31782.110967023997</v>
      </c>
      <c r="H1490" s="8"/>
      <c r="I1490" s="8">
        <f t="shared" si="55"/>
        <v>179111.110967024</v>
      </c>
    </row>
    <row r="1491" spans="1:9" ht="25.5">
      <c r="A1491" s="2" t="s">
        <v>369</v>
      </c>
      <c r="B1491" s="2" t="s">
        <v>556</v>
      </c>
      <c r="C1491" s="8">
        <v>145244</v>
      </c>
      <c r="D1491" s="8">
        <v>29278.02877608</v>
      </c>
      <c r="E1491" s="8">
        <f t="shared" si="54"/>
        <v>174522.02877608</v>
      </c>
      <c r="F1491" s="12">
        <v>146851</v>
      </c>
      <c r="G1491" s="8">
        <v>33142.570653264</v>
      </c>
      <c r="H1491" s="8"/>
      <c r="I1491" s="8">
        <f t="shared" si="55"/>
        <v>179993.570653264</v>
      </c>
    </row>
    <row r="1492" spans="1:9" ht="25.5">
      <c r="A1492" s="2" t="s">
        <v>369</v>
      </c>
      <c r="B1492" s="2" t="s">
        <v>556</v>
      </c>
      <c r="C1492" s="8">
        <v>145761</v>
      </c>
      <c r="D1492" s="8">
        <v>28652.552122320005</v>
      </c>
      <c r="E1492" s="8">
        <f t="shared" si="54"/>
        <v>174413.55212232</v>
      </c>
      <c r="F1492" s="12">
        <v>148979</v>
      </c>
      <c r="G1492" s="8">
        <v>32373.244084091995</v>
      </c>
      <c r="H1492" s="8"/>
      <c r="I1492" s="8">
        <f t="shared" si="55"/>
        <v>181352.244084092</v>
      </c>
    </row>
    <row r="1493" spans="1:9" ht="12.75">
      <c r="A1493" s="2" t="s">
        <v>369</v>
      </c>
      <c r="B1493" s="2" t="s">
        <v>143</v>
      </c>
      <c r="C1493" s="8">
        <v>152652</v>
      </c>
      <c r="D1493" s="8">
        <v>28045.566</v>
      </c>
      <c r="E1493" s="8">
        <f t="shared" si="54"/>
        <v>180697.566</v>
      </c>
      <c r="F1493" s="12">
        <v>149865</v>
      </c>
      <c r="G1493" s="8">
        <v>31576.732289700005</v>
      </c>
      <c r="H1493" s="8"/>
      <c r="I1493" s="8">
        <f t="shared" si="55"/>
        <v>181441.7322897</v>
      </c>
    </row>
    <row r="1494" spans="1:9" ht="25.5">
      <c r="A1494" s="2" t="s">
        <v>369</v>
      </c>
      <c r="B1494" s="2" t="s">
        <v>556</v>
      </c>
      <c r="C1494" s="8">
        <v>149795</v>
      </c>
      <c r="D1494" s="8">
        <v>29692.531248</v>
      </c>
      <c r="E1494" s="8">
        <f t="shared" si="54"/>
        <v>179487.53124799998</v>
      </c>
      <c r="F1494" s="12">
        <v>149574</v>
      </c>
      <c r="G1494" s="8">
        <v>32660.304984972</v>
      </c>
      <c r="H1494" s="8"/>
      <c r="I1494" s="8">
        <f t="shared" si="55"/>
        <v>182234.304984972</v>
      </c>
    </row>
    <row r="1495" spans="1:9" ht="25.5">
      <c r="A1495" s="2" t="s">
        <v>369</v>
      </c>
      <c r="B1495" s="2" t="s">
        <v>556</v>
      </c>
      <c r="C1495" s="8">
        <v>148505</v>
      </c>
      <c r="D1495" s="8">
        <v>29278.02877608</v>
      </c>
      <c r="E1495" s="8">
        <f t="shared" si="54"/>
        <v>177783.02877608</v>
      </c>
      <c r="F1495" s="12">
        <v>150251</v>
      </c>
      <c r="G1495" s="8">
        <v>33142.570653264</v>
      </c>
      <c r="H1495" s="8"/>
      <c r="I1495" s="8">
        <f t="shared" si="55"/>
        <v>183393.570653264</v>
      </c>
    </row>
    <row r="1496" spans="1:9" ht="25.5">
      <c r="A1496" s="2" t="s">
        <v>369</v>
      </c>
      <c r="B1496" s="2" t="s">
        <v>556</v>
      </c>
      <c r="C1496" s="8">
        <v>151337</v>
      </c>
      <c r="D1496" s="8">
        <v>30184.684408319998</v>
      </c>
      <c r="E1496" s="8">
        <f t="shared" si="54"/>
        <v>181521.68440832</v>
      </c>
      <c r="F1496" s="12">
        <v>149537</v>
      </c>
      <c r="G1496" s="8">
        <v>34260.02399459999</v>
      </c>
      <c r="H1496" s="8"/>
      <c r="I1496" s="8">
        <f t="shared" si="55"/>
        <v>183797.0239946</v>
      </c>
    </row>
    <row r="1497" spans="1:9" ht="25.5">
      <c r="A1497" s="2" t="s">
        <v>369</v>
      </c>
      <c r="B1497" s="2" t="s">
        <v>556</v>
      </c>
      <c r="C1497" s="8">
        <v>154592</v>
      </c>
      <c r="D1497" s="8">
        <v>30654.31649664</v>
      </c>
      <c r="E1497" s="8">
        <f t="shared" si="54"/>
        <v>185246.31649664</v>
      </c>
      <c r="F1497" s="12">
        <v>152214</v>
      </c>
      <c r="G1497" s="8">
        <v>33717.50347403999</v>
      </c>
      <c r="H1497" s="8"/>
      <c r="I1497" s="8">
        <f t="shared" si="55"/>
        <v>185931.50347404</v>
      </c>
    </row>
    <row r="1498" spans="1:9" ht="25.5">
      <c r="A1498" s="2" t="s">
        <v>369</v>
      </c>
      <c r="B1498" s="2" t="s">
        <v>556</v>
      </c>
      <c r="C1498" s="8">
        <v>150219</v>
      </c>
      <c r="D1498" s="8">
        <v>29278.02877608</v>
      </c>
      <c r="E1498" s="8">
        <f t="shared" si="54"/>
        <v>179497.02877608</v>
      </c>
      <c r="F1498" s="12">
        <v>152965</v>
      </c>
      <c r="G1498" s="8">
        <v>33142.570653264</v>
      </c>
      <c r="H1498" s="8"/>
      <c r="I1498" s="8">
        <f t="shared" si="55"/>
        <v>186107.570653264</v>
      </c>
    </row>
    <row r="1499" spans="1:9" ht="25.5">
      <c r="A1499" s="2" t="s">
        <v>369</v>
      </c>
      <c r="B1499" s="2" t="s">
        <v>556</v>
      </c>
      <c r="C1499" s="8">
        <v>147702</v>
      </c>
      <c r="D1499" s="8">
        <v>27353.196462719996</v>
      </c>
      <c r="E1499" s="8">
        <f t="shared" si="54"/>
        <v>175055.19646272</v>
      </c>
      <c r="F1499" s="12">
        <v>153277</v>
      </c>
      <c r="G1499" s="8">
        <v>33672.04395585601</v>
      </c>
      <c r="H1499" s="8"/>
      <c r="I1499" s="8">
        <f t="shared" si="55"/>
        <v>186949.043955856</v>
      </c>
    </row>
    <row r="1500" spans="1:9" ht="25.5">
      <c r="A1500" s="2" t="s">
        <v>369</v>
      </c>
      <c r="B1500" s="2" t="s">
        <v>556</v>
      </c>
      <c r="C1500" s="8">
        <v>145812</v>
      </c>
      <c r="D1500" s="8">
        <v>28780.99556952001</v>
      </c>
      <c r="E1500" s="8">
        <f t="shared" si="54"/>
        <v>174592.99556952002</v>
      </c>
      <c r="F1500" s="12">
        <v>154390</v>
      </c>
      <c r="G1500" s="8">
        <v>32595.514546535996</v>
      </c>
      <c r="H1500" s="8"/>
      <c r="I1500" s="8">
        <f t="shared" si="55"/>
        <v>186985.514546536</v>
      </c>
    </row>
    <row r="1501" spans="1:9" ht="25.5">
      <c r="A1501" s="2" t="s">
        <v>369</v>
      </c>
      <c r="B1501" s="2" t="s">
        <v>556</v>
      </c>
      <c r="C1501" s="8">
        <v>165952</v>
      </c>
      <c r="D1501" s="8">
        <v>30024.074394640003</v>
      </c>
      <c r="E1501" s="8">
        <f t="shared" si="54"/>
        <v>195976.07439464</v>
      </c>
      <c r="F1501" s="12">
        <v>151352</v>
      </c>
      <c r="G1501" s="8">
        <v>35808.182478204006</v>
      </c>
      <c r="H1501" s="8"/>
      <c r="I1501" s="8">
        <f t="shared" si="55"/>
        <v>187160.18247820402</v>
      </c>
    </row>
    <row r="1502" spans="1:9" ht="25.5">
      <c r="A1502" s="2" t="s">
        <v>369</v>
      </c>
      <c r="B1502" s="2" t="s">
        <v>556</v>
      </c>
      <c r="C1502" s="8">
        <v>143560</v>
      </c>
      <c r="D1502" s="8">
        <v>30660.750373680003</v>
      </c>
      <c r="E1502" s="8">
        <f t="shared" si="54"/>
        <v>174220.75037368</v>
      </c>
      <c r="F1502" s="12">
        <v>155352</v>
      </c>
      <c r="G1502" s="8">
        <v>33754.88551207201</v>
      </c>
      <c r="H1502" s="8"/>
      <c r="I1502" s="8">
        <f t="shared" si="55"/>
        <v>189106.885512072</v>
      </c>
    </row>
    <row r="1503" spans="1:9" ht="25.5">
      <c r="A1503" s="2" t="s">
        <v>369</v>
      </c>
      <c r="B1503" s="2" t="s">
        <v>556</v>
      </c>
      <c r="C1503" s="8">
        <v>157245</v>
      </c>
      <c r="D1503" s="8">
        <v>30812.838686880004</v>
      </c>
      <c r="E1503" s="8">
        <f t="shared" si="54"/>
        <v>188057.83868688002</v>
      </c>
      <c r="F1503" s="12">
        <v>156999</v>
      </c>
      <c r="G1503" s="8">
        <v>33892.80069391201</v>
      </c>
      <c r="H1503" s="8"/>
      <c r="I1503" s="8">
        <f t="shared" si="55"/>
        <v>190891.80069391202</v>
      </c>
    </row>
    <row r="1504" spans="1:9" ht="25.5">
      <c r="A1504" s="2" t="s">
        <v>369</v>
      </c>
      <c r="B1504" s="2" t="s">
        <v>556</v>
      </c>
      <c r="C1504" s="8">
        <v>152870</v>
      </c>
      <c r="D1504" s="8">
        <v>30024.574394640003</v>
      </c>
      <c r="E1504" s="8">
        <f t="shared" si="54"/>
        <v>182894.57439464</v>
      </c>
      <c r="F1504" s="12">
        <v>152408</v>
      </c>
      <c r="G1504" s="8">
        <v>39542.991407364</v>
      </c>
      <c r="H1504" s="8"/>
      <c r="I1504" s="8">
        <f t="shared" si="55"/>
        <v>191950.991407364</v>
      </c>
    </row>
    <row r="1505" spans="1:9" ht="25.5">
      <c r="A1505" s="2" t="s">
        <v>369</v>
      </c>
      <c r="B1505" s="2" t="s">
        <v>556</v>
      </c>
      <c r="C1505" s="8">
        <v>164396</v>
      </c>
      <c r="D1505" s="8">
        <v>32129.616139440004</v>
      </c>
      <c r="E1505" s="8">
        <f t="shared" si="54"/>
        <v>196525.61613944</v>
      </c>
      <c r="F1505" s="12">
        <v>159272</v>
      </c>
      <c r="G1505" s="8">
        <v>35155.50657568901</v>
      </c>
      <c r="H1505" s="8"/>
      <c r="I1505" s="8">
        <f t="shared" si="55"/>
        <v>194427.506575689</v>
      </c>
    </row>
    <row r="1506" spans="1:9" ht="25.5">
      <c r="A1506" s="2" t="s">
        <v>369</v>
      </c>
      <c r="B1506" s="2" t="s">
        <v>556</v>
      </c>
      <c r="C1506" s="8">
        <v>211254</v>
      </c>
      <c r="D1506" s="8">
        <v>29502.73511136</v>
      </c>
      <c r="E1506" s="8">
        <f t="shared" si="54"/>
        <v>240756.73511136</v>
      </c>
      <c r="F1506" s="12">
        <v>150088</v>
      </c>
      <c r="G1506" s="8">
        <v>45499.677118704</v>
      </c>
      <c r="H1506" s="8"/>
      <c r="I1506" s="8">
        <f t="shared" si="55"/>
        <v>195587.677118704</v>
      </c>
    </row>
    <row r="1507" spans="1:9" ht="12.75">
      <c r="A1507" s="2" t="s">
        <v>369</v>
      </c>
      <c r="B1507" s="2" t="s">
        <v>143</v>
      </c>
      <c r="C1507" s="8">
        <v>166297</v>
      </c>
      <c r="D1507" s="8">
        <v>31217.9944536</v>
      </c>
      <c r="E1507" s="8">
        <f t="shared" si="54"/>
        <v>197514.9944536</v>
      </c>
      <c r="F1507" s="12">
        <v>162315</v>
      </c>
      <c r="G1507" s="8">
        <v>34661.96199912001</v>
      </c>
      <c r="H1507" s="8"/>
      <c r="I1507" s="8">
        <f t="shared" si="55"/>
        <v>196976.96199912002</v>
      </c>
    </row>
    <row r="1508" spans="1:9" ht="25.5">
      <c r="A1508" s="2" t="s">
        <v>369</v>
      </c>
      <c r="B1508" s="2" t="s">
        <v>556</v>
      </c>
      <c r="C1508" s="8">
        <v>13047</v>
      </c>
      <c r="D1508" s="8">
        <v>2835.27</v>
      </c>
      <c r="E1508" s="8">
        <f t="shared" si="54"/>
        <v>15882.27</v>
      </c>
      <c r="F1508" s="12">
        <v>162652</v>
      </c>
      <c r="G1508" s="8">
        <v>37421.15408434</v>
      </c>
      <c r="H1508" s="8"/>
      <c r="I1508" s="8">
        <f t="shared" si="55"/>
        <v>200073.15408434</v>
      </c>
    </row>
    <row r="1509" spans="1:9" ht="25.5">
      <c r="A1509" s="2" t="s">
        <v>369</v>
      </c>
      <c r="B1509" s="2" t="s">
        <v>556</v>
      </c>
      <c r="C1509" s="8">
        <v>158258</v>
      </c>
      <c r="D1509" s="8">
        <v>33203.58425304</v>
      </c>
      <c r="E1509" s="8">
        <f t="shared" si="54"/>
        <v>191461.58425304</v>
      </c>
      <c r="F1509" s="12">
        <v>166355</v>
      </c>
      <c r="G1509" s="8">
        <v>36101.538991992</v>
      </c>
      <c r="H1509" s="8"/>
      <c r="I1509" s="8">
        <f t="shared" si="55"/>
        <v>202456.538991992</v>
      </c>
    </row>
    <row r="1510" spans="1:9" ht="25.5">
      <c r="A1510" s="2" t="s">
        <v>369</v>
      </c>
      <c r="B1510" s="2" t="s">
        <v>556</v>
      </c>
      <c r="C1510" s="8">
        <v>141427</v>
      </c>
      <c r="D1510" s="8">
        <v>26194.91810424001</v>
      </c>
      <c r="E1510" s="8">
        <f t="shared" si="54"/>
        <v>167621.91810424</v>
      </c>
      <c r="F1510" s="12">
        <v>155966</v>
      </c>
      <c r="G1510" s="8">
        <v>47598.80050458</v>
      </c>
      <c r="H1510" s="8"/>
      <c r="I1510" s="8">
        <f t="shared" si="55"/>
        <v>203564.80050458</v>
      </c>
    </row>
    <row r="1511" spans="1:9" ht="25.5">
      <c r="A1511" s="2" t="s">
        <v>369</v>
      </c>
      <c r="B1511" s="2" t="s">
        <v>556</v>
      </c>
      <c r="C1511" s="8">
        <v>167682</v>
      </c>
      <c r="D1511" s="8">
        <v>33182.25701184</v>
      </c>
      <c r="E1511" s="8">
        <f t="shared" si="54"/>
        <v>200864.25701184</v>
      </c>
      <c r="F1511" s="12">
        <v>167866</v>
      </c>
      <c r="G1511" s="8">
        <v>36498.48913413599</v>
      </c>
      <c r="H1511" s="8"/>
      <c r="I1511" s="8">
        <f t="shared" si="55"/>
        <v>204364.489134136</v>
      </c>
    </row>
    <row r="1512" spans="1:9" ht="25.5">
      <c r="A1512" s="2" t="s">
        <v>369</v>
      </c>
      <c r="B1512" s="2" t="s">
        <v>556</v>
      </c>
      <c r="C1512" s="8">
        <v>168353</v>
      </c>
      <c r="D1512" s="8">
        <v>27878.03937816</v>
      </c>
      <c r="E1512" s="8">
        <f t="shared" si="54"/>
        <v>196231.03937816</v>
      </c>
      <c r="F1512" s="12">
        <v>166102</v>
      </c>
      <c r="G1512" s="8">
        <v>40379.760215903996</v>
      </c>
      <c r="H1512" s="8"/>
      <c r="I1512" s="8">
        <f t="shared" si="55"/>
        <v>206481.76021590398</v>
      </c>
    </row>
    <row r="1513" spans="1:9" ht="25.5">
      <c r="A1513" s="2" t="s">
        <v>369</v>
      </c>
      <c r="B1513" s="2" t="s">
        <v>556</v>
      </c>
      <c r="C1513" s="8">
        <v>121368</v>
      </c>
      <c r="D1513" s="8">
        <v>25764.18601014</v>
      </c>
      <c r="E1513" s="8">
        <f t="shared" si="54"/>
        <v>147132.18601014</v>
      </c>
      <c r="F1513" s="12">
        <v>171230</v>
      </c>
      <c r="G1513" s="8">
        <v>37778.883496392</v>
      </c>
      <c r="H1513" s="8"/>
      <c r="I1513" s="8">
        <f t="shared" si="55"/>
        <v>209008.883496392</v>
      </c>
    </row>
    <row r="1514" spans="1:9" ht="25.5">
      <c r="A1514" s="2" t="s">
        <v>369</v>
      </c>
      <c r="B1514" s="2" t="s">
        <v>556</v>
      </c>
      <c r="C1514" s="8">
        <v>173646</v>
      </c>
      <c r="D1514" s="8">
        <v>34983.712536959996</v>
      </c>
      <c r="E1514" s="8">
        <f t="shared" si="54"/>
        <v>208629.71253696</v>
      </c>
      <c r="F1514" s="12">
        <v>171069</v>
      </c>
      <c r="G1514" s="8">
        <v>38479.249670508</v>
      </c>
      <c r="H1514" s="8"/>
      <c r="I1514" s="8">
        <f t="shared" si="55"/>
        <v>209548.249670508</v>
      </c>
    </row>
    <row r="1515" spans="1:9" ht="25.5">
      <c r="A1515" s="2" t="s">
        <v>369</v>
      </c>
      <c r="B1515" s="2" t="s">
        <v>556</v>
      </c>
      <c r="C1515" s="8">
        <v>187896</v>
      </c>
      <c r="D1515" s="8">
        <v>31697.965867199993</v>
      </c>
      <c r="E1515" s="8">
        <f t="shared" si="54"/>
        <v>219593.9658672</v>
      </c>
      <c r="F1515" s="12">
        <v>174083</v>
      </c>
      <c r="G1515" s="8">
        <v>40928.14910574</v>
      </c>
      <c r="H1515" s="8"/>
      <c r="I1515" s="8">
        <f t="shared" si="55"/>
        <v>215011.14910574</v>
      </c>
    </row>
    <row r="1516" spans="1:9" ht="25.5">
      <c r="A1516" s="2" t="s">
        <v>369</v>
      </c>
      <c r="B1516" s="2" t="s">
        <v>556</v>
      </c>
      <c r="C1516" s="8">
        <v>178143</v>
      </c>
      <c r="D1516" s="8">
        <v>35732.08597896001</v>
      </c>
      <c r="E1516" s="8">
        <f t="shared" si="54"/>
        <v>213875.08597896</v>
      </c>
      <c r="F1516" s="12">
        <v>191062</v>
      </c>
      <c r="G1516" s="8">
        <v>26201.351571639992</v>
      </c>
      <c r="H1516" s="8"/>
      <c r="I1516" s="8">
        <f t="shared" si="55"/>
        <v>217263.35157164</v>
      </c>
    </row>
    <row r="1517" spans="1:9" ht="25.5">
      <c r="A1517" s="2" t="s">
        <v>369</v>
      </c>
      <c r="B1517" s="2" t="s">
        <v>556</v>
      </c>
      <c r="C1517" s="8">
        <v>179522</v>
      </c>
      <c r="D1517" s="8">
        <v>35701.769611120006</v>
      </c>
      <c r="E1517" s="8">
        <f t="shared" si="54"/>
        <v>215223.76961112</v>
      </c>
      <c r="F1517" s="12">
        <v>178528</v>
      </c>
      <c r="G1517" s="8">
        <v>39268.70088432</v>
      </c>
      <c r="H1517" s="8"/>
      <c r="I1517" s="8">
        <f t="shared" si="55"/>
        <v>217796.70088432002</v>
      </c>
    </row>
    <row r="1518" spans="1:9" ht="25.5">
      <c r="A1518" s="2" t="s">
        <v>369</v>
      </c>
      <c r="B1518" s="2" t="s">
        <v>556</v>
      </c>
      <c r="C1518" s="8">
        <v>241548</v>
      </c>
      <c r="D1518" s="8">
        <v>33228.47633712</v>
      </c>
      <c r="E1518" s="8">
        <f t="shared" si="54"/>
        <v>274776.47633712</v>
      </c>
      <c r="F1518" s="12">
        <v>165620</v>
      </c>
      <c r="G1518" s="8">
        <v>53614.890974555994</v>
      </c>
      <c r="H1518" s="8"/>
      <c r="I1518" s="8">
        <f t="shared" si="55"/>
        <v>219234.89097455598</v>
      </c>
    </row>
    <row r="1519" spans="1:9" ht="25.5">
      <c r="A1519" s="2" t="s">
        <v>369</v>
      </c>
      <c r="B1519" s="2" t="s">
        <v>556</v>
      </c>
      <c r="C1519" s="8">
        <v>177622</v>
      </c>
      <c r="D1519" s="8">
        <v>35771.14162584</v>
      </c>
      <c r="E1519" s="8">
        <f t="shared" si="54"/>
        <v>213393.14162583998</v>
      </c>
      <c r="F1519" s="12">
        <v>189901</v>
      </c>
      <c r="G1519" s="8">
        <v>39349.006208303996</v>
      </c>
      <c r="H1519" s="8"/>
      <c r="I1519" s="8">
        <f t="shared" si="55"/>
        <v>229250.006208304</v>
      </c>
    </row>
    <row r="1520" spans="1:9" ht="25.5">
      <c r="A1520" s="2" t="s">
        <v>369</v>
      </c>
      <c r="B1520" s="2" t="s">
        <v>556</v>
      </c>
      <c r="C1520" s="8">
        <v>230036</v>
      </c>
      <c r="D1520" s="8">
        <v>40356.24</v>
      </c>
      <c r="E1520" s="8">
        <f t="shared" si="54"/>
        <v>270392.24</v>
      </c>
      <c r="F1520" s="12">
        <v>192424</v>
      </c>
      <c r="G1520" s="8">
        <v>57357.392249796</v>
      </c>
      <c r="H1520" s="8"/>
      <c r="I1520" s="8">
        <f t="shared" si="55"/>
        <v>249781.39224979602</v>
      </c>
    </row>
    <row r="1521" spans="1:9" ht="25.5">
      <c r="A1521" s="2" t="s">
        <v>369</v>
      </c>
      <c r="B1521" s="2" t="s">
        <v>556</v>
      </c>
      <c r="C1521" s="8">
        <v>186226</v>
      </c>
      <c r="D1521" s="8">
        <v>37403.60103743999</v>
      </c>
      <c r="E1521" s="8">
        <f t="shared" si="54"/>
        <v>223629.60103744</v>
      </c>
      <c r="F1521" s="12">
        <v>185359</v>
      </c>
      <c r="G1521" s="8">
        <v>74904.141412128</v>
      </c>
      <c r="H1521" s="8"/>
      <c r="I1521" s="8">
        <f t="shared" si="55"/>
        <v>260263.141412128</v>
      </c>
    </row>
    <row r="1522" spans="1:9" ht="25.5">
      <c r="A1522" s="2" t="s">
        <v>249</v>
      </c>
      <c r="B1522" s="2" t="s">
        <v>250</v>
      </c>
      <c r="C1522" s="5">
        <v>153510</v>
      </c>
      <c r="D1522" s="5">
        <v>9787</v>
      </c>
      <c r="E1522" s="5">
        <f t="shared" si="54"/>
        <v>163297</v>
      </c>
      <c r="F1522" s="9">
        <v>127344</v>
      </c>
      <c r="G1522" s="5">
        <v>8633</v>
      </c>
      <c r="I1522" s="5">
        <f t="shared" si="55"/>
        <v>135977</v>
      </c>
    </row>
    <row r="1523" spans="1:9" ht="25.5">
      <c r="A1523" s="2" t="s">
        <v>249</v>
      </c>
      <c r="B1523" s="2" t="s">
        <v>250</v>
      </c>
      <c r="C1523" s="5">
        <v>158326</v>
      </c>
      <c r="D1523" s="5">
        <v>9963</v>
      </c>
      <c r="E1523" s="5">
        <f t="shared" si="54"/>
        <v>168289</v>
      </c>
      <c r="F1523" s="9">
        <v>148297</v>
      </c>
      <c r="G1523" s="5">
        <v>11371</v>
      </c>
      <c r="I1523" s="5">
        <f t="shared" si="55"/>
        <v>159668</v>
      </c>
    </row>
    <row r="1524" spans="1:9" ht="25.5">
      <c r="A1524" s="2" t="s">
        <v>249</v>
      </c>
      <c r="B1524" s="2" t="s">
        <v>250</v>
      </c>
      <c r="C1524" s="5">
        <v>156943</v>
      </c>
      <c r="D1524" s="5">
        <v>9963</v>
      </c>
      <c r="E1524" s="5">
        <f t="shared" si="54"/>
        <v>166906</v>
      </c>
      <c r="F1524" s="9">
        <v>156528</v>
      </c>
      <c r="G1524" s="5">
        <v>12225</v>
      </c>
      <c r="I1524" s="5">
        <f t="shared" si="55"/>
        <v>168753</v>
      </c>
    </row>
    <row r="1525" spans="1:9" ht="25.5">
      <c r="A1525" s="2" t="s">
        <v>249</v>
      </c>
      <c r="B1525" s="2" t="s">
        <v>250</v>
      </c>
      <c r="C1525" s="5">
        <v>158851</v>
      </c>
      <c r="D1525" s="5">
        <v>9963</v>
      </c>
      <c r="E1525" s="5">
        <f t="shared" si="54"/>
        <v>168814</v>
      </c>
      <c r="F1525" s="9">
        <v>158030</v>
      </c>
      <c r="G1525" s="5">
        <v>12225</v>
      </c>
      <c r="I1525" s="5">
        <f t="shared" si="55"/>
        <v>170255</v>
      </c>
    </row>
    <row r="1526" spans="1:9" ht="25.5">
      <c r="A1526" s="2" t="s">
        <v>249</v>
      </c>
      <c r="B1526" s="2" t="s">
        <v>250</v>
      </c>
      <c r="C1526" s="5">
        <v>114481</v>
      </c>
      <c r="D1526" s="5">
        <v>7612</v>
      </c>
      <c r="E1526" s="5">
        <f t="shared" si="54"/>
        <v>122093</v>
      </c>
      <c r="F1526" s="9">
        <v>158604</v>
      </c>
      <c r="G1526" s="5">
        <v>12225</v>
      </c>
      <c r="I1526" s="5">
        <f t="shared" si="55"/>
        <v>170829</v>
      </c>
    </row>
    <row r="1527" spans="1:9" ht="25.5">
      <c r="A1527" s="2" t="s">
        <v>256</v>
      </c>
      <c r="B1527" s="2" t="s">
        <v>361</v>
      </c>
      <c r="C1527" s="5">
        <v>213754</v>
      </c>
      <c r="D1527" s="5">
        <v>36967</v>
      </c>
      <c r="E1527" s="5">
        <f t="shared" si="54"/>
        <v>250721</v>
      </c>
      <c r="F1527" s="9">
        <v>219921</v>
      </c>
      <c r="G1527" s="5">
        <v>32061</v>
      </c>
      <c r="I1527" s="5">
        <f t="shared" si="55"/>
        <v>251982</v>
      </c>
    </row>
    <row r="1528" spans="1:9" ht="25.5">
      <c r="A1528" s="2" t="s">
        <v>18</v>
      </c>
      <c r="B1528" s="2" t="s">
        <v>361</v>
      </c>
      <c r="C1528" s="5">
        <v>126336</v>
      </c>
      <c r="D1528" s="5">
        <v>55023</v>
      </c>
      <c r="E1528" s="5">
        <f t="shared" si="54"/>
        <v>181359</v>
      </c>
      <c r="F1528" s="9">
        <v>128260</v>
      </c>
      <c r="G1528" s="5">
        <v>55861</v>
      </c>
      <c r="I1528" s="5">
        <f t="shared" si="55"/>
        <v>184121</v>
      </c>
    </row>
    <row r="1529" spans="1:9" ht="25.5">
      <c r="A1529" s="2" t="s">
        <v>19</v>
      </c>
      <c r="B1529" s="2" t="s">
        <v>20</v>
      </c>
      <c r="C1529" s="5">
        <v>153500</v>
      </c>
      <c r="D1529" s="5">
        <v>16500</v>
      </c>
      <c r="E1529" s="5">
        <f t="shared" si="54"/>
        <v>170000</v>
      </c>
      <c r="F1529" s="9">
        <v>163500</v>
      </c>
      <c r="G1529" s="5">
        <v>22000</v>
      </c>
      <c r="I1529" s="5">
        <f t="shared" si="55"/>
        <v>185500</v>
      </c>
    </row>
    <row r="1530" spans="1:9" ht="25.5">
      <c r="A1530" s="2" t="s">
        <v>19</v>
      </c>
      <c r="B1530" s="2" t="s">
        <v>21</v>
      </c>
      <c r="C1530" s="5">
        <v>153500</v>
      </c>
      <c r="D1530" s="5">
        <v>16500</v>
      </c>
      <c r="E1530" s="5">
        <f aca="true" t="shared" si="56" ref="E1530:E1552">SUM(C1530:D1530)</f>
        <v>170000</v>
      </c>
      <c r="F1530" s="9">
        <v>163500</v>
      </c>
      <c r="G1530" s="5">
        <v>22000</v>
      </c>
      <c r="I1530" s="5">
        <f aca="true" t="shared" si="57" ref="I1530:I1552">SUM(F1530:H1530)</f>
        <v>185500</v>
      </c>
    </row>
    <row r="1531" spans="1:9" ht="25.5">
      <c r="A1531" s="2" t="s">
        <v>22</v>
      </c>
      <c r="B1531" s="2" t="s">
        <v>527</v>
      </c>
      <c r="C1531" s="5">
        <v>143388</v>
      </c>
      <c r="D1531" s="5">
        <v>17763</v>
      </c>
      <c r="E1531" s="5">
        <f t="shared" si="56"/>
        <v>161151</v>
      </c>
      <c r="F1531" s="9">
        <v>148057</v>
      </c>
      <c r="G1531" s="5">
        <v>27456</v>
      </c>
      <c r="I1531" s="5">
        <f t="shared" si="57"/>
        <v>175513</v>
      </c>
    </row>
    <row r="1532" spans="1:9" ht="25.5">
      <c r="A1532" s="2" t="s">
        <v>27</v>
      </c>
      <c r="B1532" s="2" t="s">
        <v>30</v>
      </c>
      <c r="C1532" s="5">
        <v>34463</v>
      </c>
      <c r="D1532" s="5">
        <v>18766</v>
      </c>
      <c r="E1532" s="5">
        <f t="shared" si="56"/>
        <v>53229</v>
      </c>
      <c r="F1532" s="9">
        <v>133333</v>
      </c>
      <c r="G1532" s="5">
        <v>32606</v>
      </c>
      <c r="I1532" s="5">
        <f t="shared" si="57"/>
        <v>165939</v>
      </c>
    </row>
    <row r="1533" spans="1:9" ht="25.5">
      <c r="A1533" s="2" t="s">
        <v>27</v>
      </c>
      <c r="B1533" s="2" t="s">
        <v>28</v>
      </c>
      <c r="C1533" s="5">
        <v>134072</v>
      </c>
      <c r="D1533" s="5">
        <v>64536</v>
      </c>
      <c r="E1533" s="5">
        <f t="shared" si="56"/>
        <v>198608</v>
      </c>
      <c r="F1533" s="9">
        <v>139930</v>
      </c>
      <c r="G1533" s="5">
        <v>67591</v>
      </c>
      <c r="I1533" s="5">
        <f t="shared" si="57"/>
        <v>207521</v>
      </c>
    </row>
    <row r="1534" spans="1:9" ht="38.25">
      <c r="A1534" s="2" t="s">
        <v>31</v>
      </c>
      <c r="B1534" s="2" t="s">
        <v>32</v>
      </c>
      <c r="C1534" s="5">
        <v>144700</v>
      </c>
      <c r="D1534" s="5">
        <v>568100</v>
      </c>
      <c r="E1534" s="5">
        <f t="shared" si="56"/>
        <v>712800</v>
      </c>
      <c r="F1534" s="9">
        <v>144800</v>
      </c>
      <c r="G1534" s="5">
        <v>34100</v>
      </c>
      <c r="I1534" s="5">
        <f t="shared" si="57"/>
        <v>178900</v>
      </c>
    </row>
    <row r="1535" spans="1:9" ht="38.25">
      <c r="A1535" s="2" t="s">
        <v>31</v>
      </c>
      <c r="B1535" s="2" t="s">
        <v>156</v>
      </c>
      <c r="C1535" s="5">
        <v>149900</v>
      </c>
      <c r="D1535" s="5">
        <v>28900</v>
      </c>
      <c r="E1535" s="5">
        <f t="shared" si="56"/>
        <v>178800</v>
      </c>
      <c r="F1535" s="9">
        <v>150000</v>
      </c>
      <c r="G1535" s="5">
        <v>28900</v>
      </c>
      <c r="I1535" s="5">
        <f t="shared" si="57"/>
        <v>178900</v>
      </c>
    </row>
    <row r="1536" spans="1:9" ht="25.5">
      <c r="A1536" s="2" t="s">
        <v>33</v>
      </c>
      <c r="B1536" s="2" t="s">
        <v>568</v>
      </c>
      <c r="C1536" s="5">
        <v>168711</v>
      </c>
      <c r="D1536" s="5">
        <v>16000</v>
      </c>
      <c r="E1536" s="5">
        <f t="shared" si="56"/>
        <v>184711</v>
      </c>
      <c r="F1536" s="9">
        <v>147654</v>
      </c>
      <c r="G1536" s="5">
        <v>17419</v>
      </c>
      <c r="I1536" s="5">
        <f t="shared" si="57"/>
        <v>165073</v>
      </c>
    </row>
    <row r="1537" spans="1:9" ht="25.5">
      <c r="A1537" s="2" t="s">
        <v>33</v>
      </c>
      <c r="B1537" s="2" t="s">
        <v>567</v>
      </c>
      <c r="C1537" s="5">
        <v>18488</v>
      </c>
      <c r="D1537" s="5">
        <v>0</v>
      </c>
      <c r="E1537" s="5">
        <f t="shared" si="56"/>
        <v>18488</v>
      </c>
      <c r="F1537" s="9">
        <v>151691</v>
      </c>
      <c r="G1537" s="5">
        <v>18698</v>
      </c>
      <c r="I1537" s="5">
        <f t="shared" si="57"/>
        <v>170389</v>
      </c>
    </row>
    <row r="1538" spans="1:9" ht="25.5">
      <c r="A1538" s="2" t="s">
        <v>34</v>
      </c>
      <c r="B1538" s="2" t="s">
        <v>543</v>
      </c>
      <c r="C1538" s="5">
        <v>100853</v>
      </c>
      <c r="D1538" s="5">
        <v>61400</v>
      </c>
      <c r="E1538" s="5">
        <f t="shared" si="56"/>
        <v>162253</v>
      </c>
      <c r="F1538" s="9">
        <v>105896</v>
      </c>
      <c r="G1538" s="5">
        <v>53462</v>
      </c>
      <c r="I1538" s="5">
        <f t="shared" si="57"/>
        <v>159358</v>
      </c>
    </row>
    <row r="1539" spans="1:9" ht="25.5">
      <c r="A1539" s="2" t="s">
        <v>34</v>
      </c>
      <c r="B1539" s="2" t="s">
        <v>543</v>
      </c>
      <c r="C1539" s="5">
        <v>100853</v>
      </c>
      <c r="D1539" s="5">
        <v>61400</v>
      </c>
      <c r="E1539" s="5">
        <f t="shared" si="56"/>
        <v>162253</v>
      </c>
      <c r="F1539" s="9">
        <v>105896</v>
      </c>
      <c r="G1539" s="5">
        <v>53462</v>
      </c>
      <c r="I1539" s="5">
        <f t="shared" si="57"/>
        <v>159358</v>
      </c>
    </row>
    <row r="1540" spans="1:9" ht="25.5">
      <c r="A1540" s="2" t="s">
        <v>34</v>
      </c>
      <c r="B1540" s="2" t="s">
        <v>543</v>
      </c>
      <c r="C1540" s="5">
        <v>100853</v>
      </c>
      <c r="D1540" s="5">
        <v>80458</v>
      </c>
      <c r="E1540" s="5">
        <f t="shared" si="56"/>
        <v>181311</v>
      </c>
      <c r="F1540" s="9">
        <v>105896</v>
      </c>
      <c r="G1540" s="5">
        <v>53462</v>
      </c>
      <c r="I1540" s="5">
        <f t="shared" si="57"/>
        <v>159358</v>
      </c>
    </row>
    <row r="1541" spans="1:9" ht="25.5">
      <c r="A1541" s="2" t="s">
        <v>34</v>
      </c>
      <c r="B1541" s="2" t="s">
        <v>543</v>
      </c>
      <c r="C1541" s="5">
        <v>0</v>
      </c>
      <c r="D1541" s="5">
        <v>0</v>
      </c>
      <c r="E1541" s="5">
        <f t="shared" si="56"/>
        <v>0</v>
      </c>
      <c r="F1541" s="9">
        <v>108281</v>
      </c>
      <c r="G1541" s="5">
        <v>54666</v>
      </c>
      <c r="I1541" s="5">
        <f t="shared" si="57"/>
        <v>162947</v>
      </c>
    </row>
    <row r="1542" spans="1:9" ht="25.5">
      <c r="A1542" s="2" t="s">
        <v>34</v>
      </c>
      <c r="B1542" s="2" t="s">
        <v>596</v>
      </c>
      <c r="C1542" s="5">
        <v>113149</v>
      </c>
      <c r="D1542" s="5">
        <v>49104</v>
      </c>
      <c r="E1542" s="5">
        <f t="shared" si="56"/>
        <v>162253</v>
      </c>
      <c r="F1542" s="9">
        <v>118806</v>
      </c>
      <c r="G1542" s="5">
        <v>59979</v>
      </c>
      <c r="I1542" s="5">
        <f t="shared" si="57"/>
        <v>178785</v>
      </c>
    </row>
    <row r="1543" spans="1:9" ht="25.5">
      <c r="A1543" s="2" t="s">
        <v>34</v>
      </c>
      <c r="B1543" s="2" t="s">
        <v>527</v>
      </c>
      <c r="C1543" s="5">
        <v>0</v>
      </c>
      <c r="D1543" s="5">
        <v>0</v>
      </c>
      <c r="E1543" s="5">
        <f t="shared" si="56"/>
        <v>0</v>
      </c>
      <c r="F1543" s="9">
        <v>134684</v>
      </c>
      <c r="G1543" s="5">
        <v>67995</v>
      </c>
      <c r="I1543" s="5">
        <f t="shared" si="57"/>
        <v>202679</v>
      </c>
    </row>
    <row r="1544" spans="1:9" ht="25.5">
      <c r="A1544" s="2" t="s">
        <v>34</v>
      </c>
      <c r="B1544" s="2" t="s">
        <v>527</v>
      </c>
      <c r="C1544" s="5">
        <v>0</v>
      </c>
      <c r="D1544" s="5">
        <v>0</v>
      </c>
      <c r="E1544" s="5">
        <f t="shared" si="56"/>
        <v>0</v>
      </c>
      <c r="F1544" s="9">
        <v>138081</v>
      </c>
      <c r="G1544" s="5">
        <v>69710</v>
      </c>
      <c r="I1544" s="5">
        <f t="shared" si="57"/>
        <v>207791</v>
      </c>
    </row>
    <row r="1545" spans="1:9" ht="25.5">
      <c r="A1545" s="2" t="s">
        <v>34</v>
      </c>
      <c r="B1545" s="2" t="s">
        <v>568</v>
      </c>
      <c r="C1545" s="5">
        <v>0</v>
      </c>
      <c r="D1545" s="5">
        <v>0</v>
      </c>
      <c r="E1545" s="5">
        <f t="shared" si="56"/>
        <v>0</v>
      </c>
      <c r="F1545" s="9">
        <v>147434</v>
      </c>
      <c r="G1545" s="5">
        <v>75191</v>
      </c>
      <c r="I1545" s="5">
        <f t="shared" si="57"/>
        <v>222625</v>
      </c>
    </row>
    <row r="1546" spans="1:9" ht="25.5">
      <c r="A1546" s="2" t="s">
        <v>34</v>
      </c>
      <c r="B1546" s="2" t="s">
        <v>568</v>
      </c>
      <c r="C1546" s="5">
        <v>140413</v>
      </c>
      <c r="D1546" s="5">
        <v>85382</v>
      </c>
      <c r="E1546" s="5">
        <f t="shared" si="56"/>
        <v>225795</v>
      </c>
      <c r="F1546" s="9">
        <v>147434</v>
      </c>
      <c r="G1546" s="5">
        <v>75191</v>
      </c>
      <c r="I1546" s="5">
        <f t="shared" si="57"/>
        <v>222625</v>
      </c>
    </row>
    <row r="1547" spans="1:9" ht="25.5">
      <c r="A1547" s="2" t="s">
        <v>34</v>
      </c>
      <c r="B1547" s="2" t="s">
        <v>568</v>
      </c>
      <c r="C1547" s="5">
        <v>149868</v>
      </c>
      <c r="D1547" s="5">
        <v>90733</v>
      </c>
      <c r="E1547" s="5">
        <f t="shared" si="56"/>
        <v>240601</v>
      </c>
      <c r="F1547" s="9">
        <v>157362</v>
      </c>
      <c r="G1547" s="5">
        <v>80255</v>
      </c>
      <c r="I1547" s="5">
        <f t="shared" si="57"/>
        <v>237617</v>
      </c>
    </row>
    <row r="1548" spans="1:9" ht="25.5">
      <c r="A1548" s="2" t="s">
        <v>34</v>
      </c>
      <c r="B1548" s="2" t="s">
        <v>568</v>
      </c>
      <c r="C1548" s="5">
        <v>173373</v>
      </c>
      <c r="D1548" s="5">
        <v>104035</v>
      </c>
      <c r="E1548" s="5">
        <f t="shared" si="56"/>
        <v>277408</v>
      </c>
      <c r="F1548" s="9">
        <v>182042</v>
      </c>
      <c r="G1548" s="5">
        <v>92841</v>
      </c>
      <c r="I1548" s="5">
        <f t="shared" si="57"/>
        <v>274883</v>
      </c>
    </row>
    <row r="1549" spans="1:9" ht="25.5">
      <c r="A1549" s="2" t="s">
        <v>34</v>
      </c>
      <c r="B1549" s="2" t="s">
        <v>568</v>
      </c>
      <c r="C1549" s="5">
        <v>188637</v>
      </c>
      <c r="D1549" s="5">
        <v>88771</v>
      </c>
      <c r="E1549" s="5">
        <f t="shared" si="56"/>
        <v>277408</v>
      </c>
      <c r="F1549" s="9">
        <v>198069</v>
      </c>
      <c r="G1549" s="5">
        <v>101015</v>
      </c>
      <c r="I1549" s="5">
        <f t="shared" si="57"/>
        <v>299084</v>
      </c>
    </row>
    <row r="1550" spans="1:9" ht="12.75">
      <c r="A1550" s="2" t="s">
        <v>35</v>
      </c>
      <c r="B1550" s="2" t="s">
        <v>573</v>
      </c>
      <c r="C1550" s="5">
        <v>162808</v>
      </c>
      <c r="D1550" s="5">
        <v>9300</v>
      </c>
      <c r="E1550" s="5">
        <f t="shared" si="56"/>
        <v>172108</v>
      </c>
      <c r="F1550" s="9">
        <v>201347</v>
      </c>
      <c r="G1550" s="5">
        <v>11500</v>
      </c>
      <c r="I1550" s="5">
        <f t="shared" si="57"/>
        <v>212847</v>
      </c>
    </row>
    <row r="1551" spans="1:9" ht="25.5">
      <c r="A1551" s="2" t="s">
        <v>36</v>
      </c>
      <c r="B1551" s="2" t="s">
        <v>323</v>
      </c>
      <c r="C1551" s="5">
        <v>210301</v>
      </c>
      <c r="D1551" s="5">
        <v>11891</v>
      </c>
      <c r="E1551" s="5">
        <f t="shared" si="56"/>
        <v>222192</v>
      </c>
      <c r="F1551" s="9">
        <v>205443</v>
      </c>
      <c r="G1551" s="5">
        <v>15664</v>
      </c>
      <c r="I1551" s="5">
        <f t="shared" si="57"/>
        <v>221107</v>
      </c>
    </row>
    <row r="1552" spans="1:9" ht="25.5">
      <c r="A1552" s="2" t="s">
        <v>36</v>
      </c>
      <c r="B1552" s="2" t="s">
        <v>562</v>
      </c>
      <c r="C1552" s="5">
        <v>240556</v>
      </c>
      <c r="D1552" s="5">
        <v>13783</v>
      </c>
      <c r="E1552" s="5">
        <f t="shared" si="56"/>
        <v>254339</v>
      </c>
      <c r="F1552" s="9">
        <v>235043</v>
      </c>
      <c r="G1552" s="5">
        <v>17605</v>
      </c>
      <c r="I1552" s="5">
        <f t="shared" si="57"/>
        <v>252648</v>
      </c>
    </row>
  </sheetData>
  <printOptions/>
  <pageMargins left="0.75" right="0.5" top="0.63" bottom="0.6" header="0.5" footer="0.5"/>
  <pageSetup horizontalDpi="600" verticalDpi="600" orientation="landscape" paperSize="9" r:id="rId1"/>
  <headerFooter alignWithMargins="0">
    <oddFooter xml:space="preserve">&amp;LRapportage WOPT december 2006&amp;RPagina &amp;P </oddFooter>
  </headerFooter>
  <rowBreaks count="1" manualBreakCount="1">
    <brk id="4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van BZK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willemseel</dc:creator>
  <cp:keywords/>
  <dc:description/>
  <cp:lastModifiedBy>News Media</cp:lastModifiedBy>
  <cp:lastPrinted>2006-12-05T11:30:12Z</cp:lastPrinted>
  <dcterms:created xsi:type="dcterms:W3CDTF">2006-10-09T13:30:39Z</dcterms:created>
  <dcterms:modified xsi:type="dcterms:W3CDTF">2006-12-06T13:16:44Z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ntryid">
    <vt:lpwstr>00000000A0ABD29129DC11D194FE0000F87702F801070001000000000000000002000000A34DC1024646303130303030303030303030303030303030303030303138393844314534413746383030303030303032313037303030303030324331344441333746414300000000</vt:lpwstr>
  </property>
  <property fmtid="{D5CDD505-2E9C-101B-9397-08002B2CF9AE}" pid="3" name="_storeid">
    <vt:lpwstr>0000000038A1BB1005E5101AA1BB08002B2A56C20000574D455052562E444C4C0000000000000000A0ABD29129DC11D194FE0000F87702F801010000000000000000000000000000000000000000000000000000000000000000000000000000000000000000000000000000000000000000000000000000000000000000000</vt:lpwstr>
  </property>
  <property fmtid="{D5CDD505-2E9C-101B-9397-08002B2CF9AE}" pid="4" name="_AdHocReviewCycleID">
    <vt:i4>-1273382238</vt:i4>
  </property>
  <property fmtid="{D5CDD505-2E9C-101B-9397-08002B2CF9AE}" pid="5" name="_EmailSubject">
    <vt:lpwstr>061009 rapportage wopt voor TK.xls</vt:lpwstr>
  </property>
  <property fmtid="{D5CDD505-2E9C-101B-9397-08002B2CF9AE}" pid="6" name="_AuthorEmail">
    <vt:lpwstr>Elfride.Willemse@minbzk.nl</vt:lpwstr>
  </property>
  <property fmtid="{D5CDD505-2E9C-101B-9397-08002B2CF9AE}" pid="7" name="_AuthorEmailDisplayName">
    <vt:lpwstr>Willemse, Elfride</vt:lpwstr>
  </property>
  <property fmtid="{D5CDD505-2E9C-101B-9397-08002B2CF9AE}" pid="8" name="_ReviewingToolsShownOnce">
    <vt:lpwstr/>
  </property>
</Properties>
</file>